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8D496764-DC17-4907-8154-AE41EC82ADC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1-Perf &amp; Cse Difficulty 18" sheetId="1" r:id="rId1"/>
  </sheets>
  <definedNames>
    <definedName name="_xlnm._FilterDatabase" localSheetId="0" hidden="1">'21-Perf &amp; Cse Difficulty 18'!$CA$9:$CJ$81</definedName>
    <definedName name="_xlnm.Print_Area" localSheetId="0">'21-Perf &amp; Cse Difficulty 18'!$CA$1:$CJ$81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57" i="1" l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X56" i="1"/>
  <c r="BV56" i="1"/>
  <c r="A56" i="1"/>
  <c r="BX55" i="1"/>
  <c r="BV55" i="1"/>
  <c r="A55" i="1"/>
  <c r="BY55" i="1" s="1"/>
  <c r="BX54" i="1"/>
  <c r="BV54" i="1"/>
  <c r="A54" i="1"/>
  <c r="BX53" i="1"/>
  <c r="BV53" i="1"/>
  <c r="A53" i="1"/>
  <c r="BX52" i="1"/>
  <c r="BV52" i="1"/>
  <c r="A52" i="1"/>
  <c r="BX51" i="1"/>
  <c r="BV51" i="1"/>
  <c r="A51" i="1"/>
  <c r="BY51" i="1" s="1"/>
  <c r="BX50" i="1"/>
  <c r="BV50" i="1"/>
  <c r="A50" i="1"/>
  <c r="BY50" i="1" s="1"/>
  <c r="BX49" i="1"/>
  <c r="BV49" i="1"/>
  <c r="A49" i="1"/>
  <c r="BX48" i="1"/>
  <c r="BV48" i="1"/>
  <c r="BY48" i="1" s="1"/>
  <c r="A48" i="1"/>
  <c r="BX47" i="1"/>
  <c r="BV47" i="1"/>
  <c r="A47" i="1"/>
  <c r="BX46" i="1"/>
  <c r="BV46" i="1"/>
  <c r="A46" i="1"/>
  <c r="BY46" i="1" s="1"/>
  <c r="BX45" i="1"/>
  <c r="BV45" i="1"/>
  <c r="A45" i="1"/>
  <c r="BX44" i="1"/>
  <c r="BV44" i="1"/>
  <c r="A44" i="1"/>
  <c r="BX43" i="1"/>
  <c r="BV43" i="1"/>
  <c r="A43" i="1"/>
  <c r="BX42" i="1"/>
  <c r="BV42" i="1"/>
  <c r="A42" i="1"/>
  <c r="BY42" i="1" s="1"/>
  <c r="BX41" i="1"/>
  <c r="BV41" i="1"/>
  <c r="A41" i="1"/>
  <c r="BX40" i="1"/>
  <c r="BV40" i="1"/>
  <c r="A40" i="1"/>
  <c r="BX39" i="1"/>
  <c r="BV39" i="1"/>
  <c r="A39" i="1"/>
  <c r="BX38" i="1"/>
  <c r="BV38" i="1"/>
  <c r="A38" i="1"/>
  <c r="BX37" i="1"/>
  <c r="BV37" i="1"/>
  <c r="A37" i="1"/>
  <c r="BX36" i="1"/>
  <c r="BV36" i="1"/>
  <c r="A36" i="1"/>
  <c r="BX35" i="1"/>
  <c r="BV35" i="1"/>
  <c r="A35" i="1"/>
  <c r="BY35" i="1" s="1"/>
  <c r="BX34" i="1"/>
  <c r="BV34" i="1"/>
  <c r="A34" i="1"/>
  <c r="BY34" i="1" s="1"/>
  <c r="BX33" i="1"/>
  <c r="BV33" i="1"/>
  <c r="BY33" i="1" s="1"/>
  <c r="A33" i="1"/>
  <c r="BX32" i="1"/>
  <c r="BV32" i="1"/>
  <c r="BY32" i="1" s="1"/>
  <c r="A32" i="1"/>
  <c r="BX31" i="1"/>
  <c r="BV31" i="1"/>
  <c r="A31" i="1"/>
  <c r="BX30" i="1"/>
  <c r="BV30" i="1"/>
  <c r="A30" i="1"/>
  <c r="BY30" i="1" s="1"/>
  <c r="BX29" i="1"/>
  <c r="BV29" i="1"/>
  <c r="A29" i="1"/>
  <c r="BX28" i="1"/>
  <c r="BV28" i="1"/>
  <c r="A28" i="1"/>
  <c r="BX27" i="1"/>
  <c r="BV27" i="1"/>
  <c r="A27" i="1"/>
  <c r="BX26" i="1"/>
  <c r="BV26" i="1"/>
  <c r="A26" i="1"/>
  <c r="BY26" i="1" s="1"/>
  <c r="BX25" i="1"/>
  <c r="BV25" i="1"/>
  <c r="A25" i="1"/>
  <c r="BX24" i="1"/>
  <c r="BV24" i="1"/>
  <c r="A24" i="1"/>
  <c r="BX23" i="1"/>
  <c r="BV23" i="1"/>
  <c r="A23" i="1"/>
  <c r="BX22" i="1"/>
  <c r="BV22" i="1"/>
  <c r="A22" i="1"/>
  <c r="BX21" i="1"/>
  <c r="BV21" i="1"/>
  <c r="A21" i="1"/>
  <c r="BX20" i="1"/>
  <c r="BV20" i="1"/>
  <c r="A20" i="1"/>
  <c r="BX19" i="1"/>
  <c r="BV19" i="1"/>
  <c r="A19" i="1"/>
  <c r="BY19" i="1" s="1"/>
  <c r="BX18" i="1"/>
  <c r="BV18" i="1"/>
  <c r="A18" i="1"/>
  <c r="BY18" i="1" s="1"/>
  <c r="BX17" i="1"/>
  <c r="BV17" i="1"/>
  <c r="A17" i="1"/>
  <c r="BX16" i="1"/>
  <c r="BV16" i="1"/>
  <c r="BY16" i="1" s="1"/>
  <c r="A16" i="1"/>
  <c r="BX15" i="1"/>
  <c r="BV15" i="1"/>
  <c r="A15" i="1"/>
  <c r="BY15" i="1" s="1"/>
  <c r="BX14" i="1"/>
  <c r="BV14" i="1"/>
  <c r="A14" i="1"/>
  <c r="BX13" i="1"/>
  <c r="BV13" i="1"/>
  <c r="A13" i="1"/>
  <c r="BX12" i="1"/>
  <c r="BV12" i="1"/>
  <c r="A12" i="1"/>
  <c r="BX11" i="1"/>
  <c r="BV11" i="1"/>
  <c r="A11" i="1"/>
  <c r="BX10" i="1"/>
  <c r="BV10" i="1"/>
  <c r="A10" i="1"/>
  <c r="A57" i="1" s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U6" i="1"/>
  <c r="BT6" i="1"/>
  <c r="BT5" i="1" s="1"/>
  <c r="BS6" i="1"/>
  <c r="BR6" i="1"/>
  <c r="BQ6" i="1"/>
  <c r="BP6" i="1"/>
  <c r="BP5" i="1" s="1"/>
  <c r="BO6" i="1"/>
  <c r="BN6" i="1"/>
  <c r="BM6" i="1"/>
  <c r="BL6" i="1"/>
  <c r="BL5" i="1" s="1"/>
  <c r="BK6" i="1"/>
  <c r="BJ6" i="1"/>
  <c r="BI6" i="1"/>
  <c r="BH6" i="1"/>
  <c r="BH5" i="1" s="1"/>
  <c r="BG6" i="1"/>
  <c r="BF6" i="1"/>
  <c r="BE6" i="1"/>
  <c r="BD6" i="1"/>
  <c r="BD5" i="1" s="1"/>
  <c r="BC6" i="1"/>
  <c r="BB6" i="1"/>
  <c r="BA6" i="1"/>
  <c r="AZ6" i="1"/>
  <c r="AZ5" i="1" s="1"/>
  <c r="AY6" i="1"/>
  <c r="AX6" i="1"/>
  <c r="AW6" i="1"/>
  <c r="AV6" i="1"/>
  <c r="AV5" i="1" s="1"/>
  <c r="AU6" i="1"/>
  <c r="AT6" i="1"/>
  <c r="AS6" i="1"/>
  <c r="AR6" i="1"/>
  <c r="AR5" i="1" s="1"/>
  <c r="AQ6" i="1"/>
  <c r="AP6" i="1"/>
  <c r="AO6" i="1"/>
  <c r="AN6" i="1"/>
  <c r="AN5" i="1" s="1"/>
  <c r="AM6" i="1"/>
  <c r="AL6" i="1"/>
  <c r="AK6" i="1"/>
  <c r="AJ6" i="1"/>
  <c r="AJ5" i="1" s="1"/>
  <c r="AI6" i="1"/>
  <c r="AH6" i="1"/>
  <c r="AG6" i="1"/>
  <c r="AF6" i="1"/>
  <c r="AF5" i="1" s="1"/>
  <c r="AE6" i="1"/>
  <c r="AD6" i="1"/>
  <c r="AC6" i="1"/>
  <c r="AB6" i="1"/>
  <c r="AB5" i="1" s="1"/>
  <c r="AA6" i="1"/>
  <c r="Z6" i="1"/>
  <c r="Y6" i="1"/>
  <c r="X6" i="1"/>
  <c r="X5" i="1" s="1"/>
  <c r="W6" i="1"/>
  <c r="V6" i="1"/>
  <c r="U6" i="1"/>
  <c r="T6" i="1"/>
  <c r="T5" i="1" s="1"/>
  <c r="S6" i="1"/>
  <c r="R6" i="1"/>
  <c r="Q6" i="1"/>
  <c r="P6" i="1"/>
  <c r="P5" i="1" s="1"/>
  <c r="O6" i="1"/>
  <c r="N6" i="1"/>
  <c r="M6" i="1"/>
  <c r="L6" i="1"/>
  <c r="L5" i="1" s="1"/>
  <c r="K6" i="1"/>
  <c r="J6" i="1"/>
  <c r="I6" i="1"/>
  <c r="H6" i="1"/>
  <c r="H5" i="1" s="1"/>
  <c r="G6" i="1"/>
  <c r="F6" i="1"/>
  <c r="E6" i="1"/>
  <c r="D6" i="1"/>
  <c r="D5" i="1" s="1"/>
  <c r="C6" i="1"/>
  <c r="BU5" i="1"/>
  <c r="BS5" i="1"/>
  <c r="BR5" i="1"/>
  <c r="BQ5" i="1"/>
  <c r="BO5" i="1"/>
  <c r="BN5" i="1"/>
  <c r="BM5" i="1"/>
  <c r="BK5" i="1"/>
  <c r="BJ5" i="1"/>
  <c r="BI5" i="1"/>
  <c r="BG5" i="1"/>
  <c r="BF5" i="1"/>
  <c r="BE5" i="1"/>
  <c r="BC5" i="1"/>
  <c r="BB5" i="1"/>
  <c r="BA5" i="1"/>
  <c r="AY5" i="1"/>
  <c r="AX5" i="1"/>
  <c r="AW5" i="1"/>
  <c r="AU5" i="1"/>
  <c r="AT5" i="1"/>
  <c r="AS5" i="1"/>
  <c r="AQ5" i="1"/>
  <c r="AP5" i="1"/>
  <c r="AO5" i="1"/>
  <c r="AM5" i="1"/>
  <c r="AL5" i="1"/>
  <c r="AK5" i="1"/>
  <c r="AI5" i="1"/>
  <c r="AH5" i="1"/>
  <c r="AG5" i="1"/>
  <c r="AE5" i="1"/>
  <c r="AD5" i="1"/>
  <c r="AC5" i="1"/>
  <c r="AA5" i="1"/>
  <c r="Z5" i="1"/>
  <c r="Y5" i="1"/>
  <c r="W5" i="1"/>
  <c r="V5" i="1"/>
  <c r="U5" i="1"/>
  <c r="S5" i="1"/>
  <c r="R5" i="1"/>
  <c r="Q5" i="1"/>
  <c r="O5" i="1"/>
  <c r="N5" i="1"/>
  <c r="M5" i="1"/>
  <c r="K5" i="1"/>
  <c r="J5" i="1"/>
  <c r="I5" i="1"/>
  <c r="G5" i="1"/>
  <c r="F5" i="1"/>
  <c r="E5" i="1"/>
  <c r="C5" i="1"/>
  <c r="BV2" i="1"/>
  <c r="BW44" i="1" s="1"/>
  <c r="BW12" i="1" l="1"/>
  <c r="BW22" i="1"/>
  <c r="BW28" i="1"/>
  <c r="BW47" i="1"/>
  <c r="BW49" i="1"/>
  <c r="BW54" i="1"/>
  <c r="BW10" i="1"/>
  <c r="BY14" i="1"/>
  <c r="BW16" i="1"/>
  <c r="BY20" i="1"/>
  <c r="BY21" i="1"/>
  <c r="BW26" i="1"/>
  <c r="BW32" i="1"/>
  <c r="BY36" i="1"/>
  <c r="BY37" i="1"/>
  <c r="BW42" i="1"/>
  <c r="BW48" i="1"/>
  <c r="BY52" i="1"/>
  <c r="BW53" i="1"/>
  <c r="BW11" i="1"/>
  <c r="BW17" i="1"/>
  <c r="BW31" i="1"/>
  <c r="BW38" i="1"/>
  <c r="BV7" i="1"/>
  <c r="BW14" i="1"/>
  <c r="BW20" i="1"/>
  <c r="BW23" i="1"/>
  <c r="BY24" i="1"/>
  <c r="BW25" i="1"/>
  <c r="BW30" i="1"/>
  <c r="BW35" i="1"/>
  <c r="BW36" i="1"/>
  <c r="BW39" i="1"/>
  <c r="BY40" i="1"/>
  <c r="BY41" i="1"/>
  <c r="BW46" i="1"/>
  <c r="BW52" i="1"/>
  <c r="BY56" i="1"/>
  <c r="BV6" i="1"/>
  <c r="BY11" i="1"/>
  <c r="BY12" i="1"/>
  <c r="BW13" i="1"/>
  <c r="BW18" i="1"/>
  <c r="BY22" i="1"/>
  <c r="BW24" i="1"/>
  <c r="BW27" i="1"/>
  <c r="BY28" i="1"/>
  <c r="BY29" i="1"/>
  <c r="BW34" i="1"/>
  <c r="BY38" i="1"/>
  <c r="BW40" i="1"/>
  <c r="BW43" i="1"/>
  <c r="BY44" i="1"/>
  <c r="BW45" i="1"/>
  <c r="BW50" i="1"/>
  <c r="BY54" i="1"/>
  <c r="BW55" i="1"/>
  <c r="BW56" i="1"/>
  <c r="BY10" i="1"/>
  <c r="BW21" i="1"/>
  <c r="BY23" i="1"/>
  <c r="BY27" i="1"/>
  <c r="BW29" i="1"/>
  <c r="BY31" i="1"/>
  <c r="BW33" i="1"/>
  <c r="BW37" i="1"/>
  <c r="BY39" i="1"/>
  <c r="BW41" i="1"/>
  <c r="BY43" i="1"/>
  <c r="BY47" i="1"/>
  <c r="A7" i="1"/>
  <c r="A9" i="1"/>
  <c r="BY13" i="1"/>
  <c r="BW15" i="1"/>
  <c r="BY17" i="1"/>
  <c r="BW19" i="1"/>
  <c r="BY25" i="1"/>
  <c r="BY45" i="1"/>
  <c r="BY49" i="1"/>
  <c r="BW51" i="1"/>
  <c r="BY53" i="1"/>
  <c r="BV5" i="1"/>
</calcChain>
</file>

<file path=xl/sharedStrings.xml><?xml version="1.0" encoding="utf-8"?>
<sst xmlns="http://schemas.openxmlformats.org/spreadsheetml/2006/main" count="521" uniqueCount="212">
  <si>
    <t>AARDVARKS GOLFING SOCIETY</t>
  </si>
  <si>
    <t>OVERALL TOTAL PLAYER AVERAGE RD SCORE</t>
  </si>
  <si>
    <t>Winner</t>
  </si>
  <si>
    <t>TOTAL</t>
  </si>
  <si>
    <t>PERFORMANCE &amp; COURSE DIFFICULTY</t>
  </si>
  <si>
    <t>Year</t>
  </si>
  <si>
    <t>Tot Pts</t>
  </si>
  <si>
    <t>% Av Sc Below Par</t>
  </si>
  <si>
    <t>1995 to 2018</t>
  </si>
  <si>
    <t>Day 1 Average</t>
  </si>
  <si>
    <t>(27.46)</t>
  </si>
  <si>
    <t>Average Score</t>
  </si>
  <si>
    <t>ABOVE</t>
  </si>
  <si>
    <t>Day 2 Average</t>
  </si>
  <si>
    <t>(25.85)</t>
  </si>
  <si>
    <t>No of Players</t>
  </si>
  <si>
    <t>or</t>
  </si>
  <si>
    <t>Day 3 Average</t>
  </si>
  <si>
    <t>(26.07)</t>
  </si>
  <si>
    <t>Rds</t>
  </si>
  <si>
    <t>County</t>
  </si>
  <si>
    <t>Northmb'nd</t>
  </si>
  <si>
    <t>Gwynedd</t>
  </si>
  <si>
    <t>Herefords.</t>
  </si>
  <si>
    <t>Cumbria</t>
  </si>
  <si>
    <t>Gloucs</t>
  </si>
  <si>
    <t>Nth Yorks.</t>
  </si>
  <si>
    <t>Leics.</t>
  </si>
  <si>
    <t>Monmouths.</t>
  </si>
  <si>
    <t>Derbyshire</t>
  </si>
  <si>
    <t>Northants.</t>
  </si>
  <si>
    <t>East Yorks.</t>
  </si>
  <si>
    <t>Oxfordshire</t>
  </si>
  <si>
    <t>Sth Yorks.</t>
  </si>
  <si>
    <t>Warwicks.</t>
  </si>
  <si>
    <t>Nth Notts.</t>
  </si>
  <si>
    <t>Shropshire</t>
  </si>
  <si>
    <t>Conwy</t>
  </si>
  <si>
    <t>West Mids</t>
  </si>
  <si>
    <t>Cheshire</t>
  </si>
  <si>
    <t>Gloucs/Worcs</t>
  </si>
  <si>
    <t>Lancashire</t>
  </si>
  <si>
    <t>Ches/Shrops</t>
  </si>
  <si>
    <t>Shropshire 2</t>
  </si>
  <si>
    <t>Worcs</t>
  </si>
  <si>
    <t>PLAYER</t>
  </si>
  <si>
    <t>BELOW</t>
  </si>
  <si>
    <t>Player/Course</t>
  </si>
  <si>
    <t>Seahouses</t>
  </si>
  <si>
    <t>Berwick</t>
  </si>
  <si>
    <t>Dunstanburgh</t>
  </si>
  <si>
    <t>Pwllheli</t>
  </si>
  <si>
    <t>Portmadog</t>
  </si>
  <si>
    <t>??-Hereford 1??</t>
  </si>
  <si>
    <t>Sth Herefordshire</t>
  </si>
  <si>
    <t>Upper Sapey??</t>
  </si>
  <si>
    <t>Sedbergh</t>
  </si>
  <si>
    <t>Appleby</t>
  </si>
  <si>
    <t>Kirkby Lonsdale</t>
  </si>
  <si>
    <t>Painswick</t>
  </si>
  <si>
    <t>Old Minchinh'ton</t>
  </si>
  <si>
    <t>Cleve Hill</t>
  </si>
  <si>
    <t>Keighley</t>
  </si>
  <si>
    <t>Branshaw</t>
  </si>
  <si>
    <t>Skipton</t>
  </si>
  <si>
    <t>Lutterworth</t>
  </si>
  <si>
    <t>Kilworth Springs</t>
  </si>
  <si>
    <t>Nuneaton</t>
  </si>
  <si>
    <t>Woodlake</t>
  </si>
  <si>
    <t>Forest Hills</t>
  </si>
  <si>
    <t>Monmouth</t>
  </si>
  <si>
    <t>Buxton</t>
  </si>
  <si>
    <t>Chapel-en-the-Frith</t>
  </si>
  <si>
    <t>Cavendish</t>
  </si>
  <si>
    <t>Overstone Pk</t>
  </si>
  <si>
    <t>Staverton Pk</t>
  </si>
  <si>
    <t>Helidon Lakes</t>
  </si>
  <si>
    <t>Beverley</t>
  </si>
  <si>
    <t>Hornsea</t>
  </si>
  <si>
    <t>Cave Castle</t>
  </si>
  <si>
    <t>Cherwell Edge</t>
  </si>
  <si>
    <t>Rye Hill</t>
  </si>
  <si>
    <t>Tadmarton Heath</t>
  </si>
  <si>
    <t>Silkstone</t>
  </si>
  <si>
    <t>Sitwell Park</t>
  </si>
  <si>
    <t>Lees Hall</t>
  </si>
  <si>
    <t>Henley</t>
  </si>
  <si>
    <t>The Warwickshire</t>
  </si>
  <si>
    <t>Stratford Oaks</t>
  </si>
  <si>
    <t>Retford</t>
  </si>
  <si>
    <t>Gainsborough</t>
  </si>
  <si>
    <t>Worksop</t>
  </si>
  <si>
    <t>Arscott</t>
  </si>
  <si>
    <t>Llanymynech</t>
  </si>
  <si>
    <t>Shrewsbury</t>
  </si>
  <si>
    <t>North Wales</t>
  </si>
  <si>
    <t>Maesdu</t>
  </si>
  <si>
    <t>Forest of Arden</t>
  </si>
  <si>
    <t>Stonebridge (S&amp;H)</t>
  </si>
  <si>
    <t>Stonebridge (B&amp;S)</t>
  </si>
  <si>
    <t>Carden Park    (Cheshire Cse)</t>
  </si>
  <si>
    <t>Vicars Cross</t>
  </si>
  <si>
    <t>Eaton</t>
  </si>
  <si>
    <t>Puckrup      Hall</t>
  </si>
  <si>
    <t>Evesham</t>
  </si>
  <si>
    <t>Tewkesbury   Park</t>
  </si>
  <si>
    <t>Blackburn</t>
  </si>
  <si>
    <t>Accrington &amp; District</t>
  </si>
  <si>
    <t>Pleasington</t>
  </si>
  <si>
    <t>Portal Premier</t>
  </si>
  <si>
    <t>Hill Valley</t>
  </si>
  <si>
    <t>Portal Champs.</t>
  </si>
  <si>
    <t>Hawkstone Pk-Champs</t>
  </si>
  <si>
    <t>Hawkstone Pk-Hawkstone</t>
  </si>
  <si>
    <t>Hawkstone Pk-Champs II</t>
  </si>
  <si>
    <t>Hagley</t>
  </si>
  <si>
    <t>The Kidderminster</t>
  </si>
  <si>
    <t>Droitwich</t>
  </si>
  <si>
    <t>TOTALS</t>
  </si>
  <si>
    <t>TOTAL AVERAGE</t>
  </si>
  <si>
    <t>PAR</t>
  </si>
  <si>
    <t>YEAR</t>
  </si>
  <si>
    <t>ROUND</t>
  </si>
  <si>
    <t>RANK</t>
  </si>
  <si>
    <t>REGION</t>
  </si>
  <si>
    <t>COURSE</t>
  </si>
  <si>
    <t>AVKS AVERAGE</t>
  </si>
  <si>
    <t>HS</t>
  </si>
  <si>
    <t>WINNER</t>
  </si>
  <si>
    <t>LS</t>
  </si>
  <si>
    <t>LOSER</t>
  </si>
  <si>
    <t>Adams</t>
  </si>
  <si>
    <t>Entwisle</t>
  </si>
  <si>
    <t>Allott</t>
  </si>
  <si>
    <t>Leicestershire</t>
  </si>
  <si>
    <t>Brown</t>
  </si>
  <si>
    <t>Tipler</t>
  </si>
  <si>
    <t>Beardmore</t>
  </si>
  <si>
    <t>Warwickshire</t>
  </si>
  <si>
    <t>Taylor K</t>
  </si>
  <si>
    <t>Judd</t>
  </si>
  <si>
    <t>Brogden</t>
  </si>
  <si>
    <t>Nth Yorkshire</t>
  </si>
  <si>
    <t>Elway</t>
  </si>
  <si>
    <t>Dennett</t>
  </si>
  <si>
    <t>Carden Park</t>
  </si>
  <si>
    <t>Maddocks</t>
  </si>
  <si>
    <t>Burgess</t>
  </si>
  <si>
    <t>Cheshire/Shrops</t>
  </si>
  <si>
    <t>Burnett</t>
  </si>
  <si>
    <t>Taylor C</t>
  </si>
  <si>
    <t>Burnley</t>
  </si>
  <si>
    <t>Venes</t>
  </si>
  <si>
    <t>Carson</t>
  </si>
  <si>
    <t>Nth Nottinghamshire</t>
  </si>
  <si>
    <t>Colton</t>
  </si>
  <si>
    <t>Northamptonshire</t>
  </si>
  <si>
    <t>Davies</t>
  </si>
  <si>
    <t>11=</t>
  </si>
  <si>
    <t>Wagg</t>
  </si>
  <si>
    <t>Monmouthshire</t>
  </si>
  <si>
    <t>McGuire</t>
  </si>
  <si>
    <t>Donnelly</t>
  </si>
  <si>
    <t>Elson</t>
  </si>
  <si>
    <t>Worcestershire</t>
  </si>
  <si>
    <t>Wagg J</t>
  </si>
  <si>
    <t>English</t>
  </si>
  <si>
    <t>Staverton Park</t>
  </si>
  <si>
    <t>Sth Yorkshire</t>
  </si>
  <si>
    <t>Pittaway</t>
  </si>
  <si>
    <t>Fisher</t>
  </si>
  <si>
    <t>O'Neill</t>
  </si>
  <si>
    <t>Luther</t>
  </si>
  <si>
    <t>Foster</t>
  </si>
  <si>
    <t>Groves</t>
  </si>
  <si>
    <t>Wood</t>
  </si>
  <si>
    <t>Hall</t>
  </si>
  <si>
    <t>Jeffrey</t>
  </si>
  <si>
    <t>Accrington &amp; Dist</t>
  </si>
  <si>
    <t>Nicholson.S</t>
  </si>
  <si>
    <t>Nicholson.P</t>
  </si>
  <si>
    <t>Hawkstone Pk-Ch II</t>
  </si>
  <si>
    <t>West Midlands</t>
  </si>
  <si>
    <t>Tolley</t>
  </si>
  <si>
    <t>Palmer</t>
  </si>
  <si>
    <t>Tewkesbury Park</t>
  </si>
  <si>
    <t>Richards</t>
  </si>
  <si>
    <t>Robb</t>
  </si>
  <si>
    <t>Stokes</t>
  </si>
  <si>
    <t>Roberts</t>
  </si>
  <si>
    <t>East Yorkshire</t>
  </si>
  <si>
    <t>Roper</t>
  </si>
  <si>
    <t>Wilks</t>
  </si>
  <si>
    <t>Simmons</t>
  </si>
  <si>
    <t>Sixsmith</t>
  </si>
  <si>
    <t>Taylor.C</t>
  </si>
  <si>
    <t>Taylor.K</t>
  </si>
  <si>
    <t>Wagg.G</t>
  </si>
  <si>
    <t>Wagg.J</t>
  </si>
  <si>
    <t>45=</t>
  </si>
  <si>
    <t>Hawkstone Pk-Ch</t>
  </si>
  <si>
    <t>Nicholson P.</t>
  </si>
  <si>
    <t>Gloucestershire</t>
  </si>
  <si>
    <t>Overstone Park</t>
  </si>
  <si>
    <t>Hawkstone Pk-Hawk</t>
  </si>
  <si>
    <t>Payneswick</t>
  </si>
  <si>
    <t>Herefordshire</t>
  </si>
  <si>
    <t>Puckrup Hall</t>
  </si>
  <si>
    <t>Nicholson</t>
  </si>
  <si>
    <t xml:space="preserve"> Upper Sapey?</t>
  </si>
  <si>
    <t>Northumberland</t>
  </si>
  <si>
    <t>Easiest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</si>
</sst>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5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sz val="12"/>
      <color rgb="FFFF0000"/>
      <name val="Arial"/>
      <family val="2"/>
    </font>
    <font>
      <u/>
      <sz val="11"/>
      <name val="Arial"/>
      <family val="2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0" fontId="9" fillId="0" borderId="22" xfId="1" applyNumberFormat="1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left" vertical="center"/>
    </xf>
    <xf numFmtId="10" fontId="10" fillId="0" borderId="23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0" fontId="9" fillId="0" borderId="24" xfId="1" applyNumberFormat="1" applyFont="1" applyFill="1" applyBorder="1" applyAlignment="1">
      <alignment horizontal="center" vertical="center"/>
    </xf>
    <xf numFmtId="10" fontId="10" fillId="0" borderId="25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0" fontId="10" fillId="0" borderId="24" xfId="1" applyNumberFormat="1" applyFont="1" applyFill="1" applyBorder="1" applyAlignment="1">
      <alignment horizontal="center" vertical="center"/>
    </xf>
    <xf numFmtId="1" fontId="9" fillId="4" borderId="10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2" fontId="9" fillId="10" borderId="0" xfId="0" applyNumberFormat="1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10" fontId="12" fillId="0" borderId="24" xfId="1" applyNumberFormat="1" applyFont="1" applyFill="1" applyBorder="1" applyAlignment="1">
      <alignment horizontal="center" vertical="center"/>
    </xf>
    <xf numFmtId="10" fontId="9" fillId="11" borderId="24" xfId="1" applyNumberFormat="1" applyFont="1" applyFill="1" applyBorder="1" applyAlignment="1">
      <alignment horizontal="center" vertical="center"/>
    </xf>
    <xf numFmtId="10" fontId="6" fillId="11" borderId="0" xfId="1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0" fontId="10" fillId="0" borderId="26" xfId="1" applyNumberFormat="1" applyFont="1" applyFill="1" applyBorder="1" applyAlignment="1">
      <alignment horizontal="center" vertical="center"/>
    </xf>
    <xf numFmtId="10" fontId="6" fillId="0" borderId="21" xfId="1" applyNumberFormat="1" applyFont="1" applyFill="1" applyBorder="1" applyAlignment="1">
      <alignment horizontal="left" vertical="center"/>
    </xf>
    <xf numFmtId="10" fontId="10" fillId="0" borderId="27" xfId="1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K104"/>
  <sheetViews>
    <sheetView showGridLines="0" tabSelected="1" zoomScale="70" zoomScaleNormal="70" workbookViewId="0">
      <pane xSplit="2" ySplit="9" topLeftCell="BX10" activePane="bottomRight" state="frozen"/>
      <selection pane="topRight" activeCell="C1" sqref="C1"/>
      <selection pane="bottomLeft" activeCell="A10" sqref="A10"/>
      <selection pane="bottomRight" activeCell="CE5" sqref="CE5"/>
    </sheetView>
  </sheetViews>
  <sheetFormatPr defaultRowHeight="13.8"/>
  <cols>
    <col min="1" max="1" width="6.5546875" style="156" customWidth="1"/>
    <col min="2" max="2" width="23" style="157" customWidth="1"/>
    <col min="3" max="3" width="17" style="4" customWidth="1"/>
    <col min="4" max="4" width="15.88671875" style="4" customWidth="1"/>
    <col min="5" max="5" width="21" style="4" customWidth="1"/>
    <col min="6" max="8" width="15.88671875" style="4" customWidth="1"/>
    <col min="9" max="9" width="19.44140625" style="4" customWidth="1"/>
    <col min="10" max="14" width="15.88671875" style="4" customWidth="1"/>
    <col min="15" max="15" width="18.5546875" style="4" customWidth="1"/>
    <col min="16" max="41" width="15.88671875" style="4" customWidth="1"/>
    <col min="42" max="42" width="17.33203125" style="4" customWidth="1"/>
    <col min="43" max="55" width="15.88671875" style="4" customWidth="1"/>
    <col min="56" max="56" width="20.44140625" style="4" customWidth="1"/>
    <col min="57" max="57" width="14.88671875" style="4" customWidth="1"/>
    <col min="58" max="58" width="14" style="4" customWidth="1"/>
    <col min="59" max="59" width="16.5546875" style="4" customWidth="1"/>
    <col min="60" max="60" width="17.6640625" style="4" customWidth="1"/>
    <col min="61" max="61" width="16.44140625" style="4" customWidth="1"/>
    <col min="62" max="62" width="16.5546875" style="4" customWidth="1"/>
    <col min="63" max="63" width="17.6640625" style="4" customWidth="1"/>
    <col min="64" max="65" width="16.44140625" style="4" customWidth="1"/>
    <col min="66" max="66" width="17.6640625" style="4" customWidth="1"/>
    <col min="67" max="68" width="16.44140625" style="4" customWidth="1"/>
    <col min="69" max="69" width="17.6640625" style="4" customWidth="1"/>
    <col min="70" max="71" width="16.44140625" style="4" customWidth="1"/>
    <col min="72" max="72" width="17.6640625" style="4" customWidth="1"/>
    <col min="73" max="73" width="16.44140625" style="4" customWidth="1"/>
    <col min="74" max="74" width="12.88671875" style="157" customWidth="1"/>
    <col min="75" max="75" width="17.5546875" style="4" customWidth="1"/>
    <col min="76" max="76" width="18.6640625" style="4" customWidth="1"/>
    <col min="77" max="77" width="12.109375" style="4" customWidth="1"/>
    <col min="78" max="78" width="14.88671875" style="4" customWidth="1"/>
    <col min="79" max="79" width="19" style="157" customWidth="1"/>
    <col min="80" max="80" width="11.88671875" style="4" customWidth="1"/>
    <col min="81" max="81" width="9.88671875" style="4" customWidth="1"/>
    <col min="82" max="82" width="22.5546875" style="158" customWidth="1"/>
    <col min="83" max="83" width="24.6640625" style="4" customWidth="1"/>
    <col min="84" max="84" width="14.5546875" style="157" customWidth="1"/>
    <col min="85" max="85" width="9.109375" style="4" customWidth="1"/>
    <col min="86" max="86" width="15.5546875" style="4" customWidth="1"/>
    <col min="87" max="87" width="10.6640625" style="4" customWidth="1"/>
    <col min="88" max="88" width="15" style="4" customWidth="1"/>
    <col min="89" max="89" width="5" style="11" customWidth="1"/>
    <col min="90" max="16384" width="8.88671875" style="11"/>
  </cols>
  <sheetData>
    <row r="1" spans="1:89" ht="23.4" thickBo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5"/>
      <c r="BW1" s="3"/>
      <c r="BX1" s="3"/>
      <c r="BY1" s="3"/>
      <c r="CA1" s="6"/>
      <c r="CB1" s="7"/>
      <c r="CC1" s="7"/>
      <c r="CD1" s="2" t="s">
        <v>0</v>
      </c>
      <c r="CE1" s="6"/>
      <c r="CF1" s="8"/>
      <c r="CG1" s="9"/>
      <c r="CH1" s="9"/>
      <c r="CI1" s="10"/>
      <c r="CJ1" s="10"/>
    </row>
    <row r="2" spans="1:89" ht="18" thickBot="1">
      <c r="A2" s="12"/>
      <c r="B2" s="8"/>
      <c r="C2" s="10"/>
      <c r="D2" s="10"/>
      <c r="E2" s="10"/>
      <c r="F2" s="10"/>
      <c r="H2" s="13"/>
      <c r="I2" s="13"/>
      <c r="BD2" s="14" t="s">
        <v>1</v>
      </c>
      <c r="BE2" s="15"/>
      <c r="BF2" s="15"/>
      <c r="BG2" s="15"/>
      <c r="BH2" s="16"/>
      <c r="BI2" s="17"/>
      <c r="BJ2" s="15"/>
      <c r="BK2" s="16"/>
      <c r="BL2" s="17"/>
      <c r="BM2" s="17"/>
      <c r="BN2" s="16"/>
      <c r="BO2" s="17"/>
      <c r="BP2" s="17"/>
      <c r="BQ2" s="16"/>
      <c r="BR2" s="17"/>
      <c r="BS2" s="17"/>
      <c r="BT2" s="16"/>
      <c r="BU2" s="17"/>
      <c r="BV2" s="18">
        <f>AVERAGE(C10:BU56)</f>
        <v>26.327441860465115</v>
      </c>
      <c r="BW2" s="10"/>
      <c r="BX2" s="10"/>
      <c r="BY2" s="10"/>
      <c r="CA2" s="8"/>
      <c r="CB2" s="10"/>
      <c r="CC2" s="10"/>
      <c r="CD2" s="13"/>
      <c r="CE2" s="10"/>
      <c r="CF2" s="8"/>
      <c r="CG2" s="10"/>
      <c r="CH2" s="10"/>
      <c r="CI2" s="10"/>
      <c r="CJ2" s="10"/>
    </row>
    <row r="3" spans="1:89" ht="25.95" customHeight="1" thickBot="1">
      <c r="A3" s="1"/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 t="s">
        <v>3</v>
      </c>
      <c r="BW3" s="20"/>
      <c r="BX3" s="20"/>
      <c r="BY3" s="20"/>
      <c r="CA3" s="21" t="s">
        <v>4</v>
      </c>
      <c r="CB3" s="22"/>
      <c r="CC3" s="22"/>
      <c r="CD3" s="22"/>
      <c r="CE3" s="22"/>
      <c r="CF3" s="22"/>
      <c r="CG3" s="22"/>
      <c r="CH3" s="22"/>
      <c r="CI3" s="22"/>
      <c r="CJ3" s="23"/>
    </row>
    <row r="4" spans="1:89" s="37" customFormat="1" ht="16.2" thickBot="1">
      <c r="A4" s="24"/>
      <c r="B4" s="25" t="s">
        <v>5</v>
      </c>
      <c r="C4" s="26">
        <v>1995</v>
      </c>
      <c r="D4" s="27">
        <v>1995</v>
      </c>
      <c r="E4" s="27">
        <v>1995</v>
      </c>
      <c r="F4" s="27">
        <v>1996</v>
      </c>
      <c r="G4" s="27">
        <v>1996</v>
      </c>
      <c r="H4" s="27">
        <v>1997</v>
      </c>
      <c r="I4" s="27">
        <v>1997</v>
      </c>
      <c r="J4" s="27">
        <v>1997</v>
      </c>
      <c r="K4" s="28">
        <v>1998</v>
      </c>
      <c r="L4" s="28">
        <v>1998</v>
      </c>
      <c r="M4" s="28">
        <v>1998</v>
      </c>
      <c r="N4" s="28">
        <v>1999</v>
      </c>
      <c r="O4" s="28">
        <v>1999</v>
      </c>
      <c r="P4" s="28">
        <v>1999</v>
      </c>
      <c r="Q4" s="28">
        <v>2000</v>
      </c>
      <c r="R4" s="28">
        <v>2000</v>
      </c>
      <c r="S4" s="28">
        <v>2000</v>
      </c>
      <c r="T4" s="28">
        <v>2001</v>
      </c>
      <c r="U4" s="28">
        <v>2001</v>
      </c>
      <c r="V4" s="28">
        <v>2001</v>
      </c>
      <c r="W4" s="28">
        <v>2002</v>
      </c>
      <c r="X4" s="28">
        <v>2002</v>
      </c>
      <c r="Y4" s="28">
        <v>2002</v>
      </c>
      <c r="Z4" s="28">
        <v>2003</v>
      </c>
      <c r="AA4" s="28">
        <v>2003</v>
      </c>
      <c r="AB4" s="28">
        <v>2003</v>
      </c>
      <c r="AC4" s="28">
        <v>2004</v>
      </c>
      <c r="AD4" s="28">
        <v>2004</v>
      </c>
      <c r="AE4" s="28">
        <v>2004</v>
      </c>
      <c r="AF4" s="28">
        <v>2005</v>
      </c>
      <c r="AG4" s="28">
        <v>2005</v>
      </c>
      <c r="AH4" s="28">
        <v>2005</v>
      </c>
      <c r="AI4" s="28">
        <v>2006</v>
      </c>
      <c r="AJ4" s="28">
        <v>2006</v>
      </c>
      <c r="AK4" s="28">
        <v>2006</v>
      </c>
      <c r="AL4" s="28">
        <v>2007</v>
      </c>
      <c r="AM4" s="28">
        <v>2007</v>
      </c>
      <c r="AN4" s="28">
        <v>2007</v>
      </c>
      <c r="AO4" s="28">
        <v>2008</v>
      </c>
      <c r="AP4" s="28">
        <v>2008</v>
      </c>
      <c r="AQ4" s="28">
        <v>2008</v>
      </c>
      <c r="AR4" s="28">
        <v>2009</v>
      </c>
      <c r="AS4" s="28">
        <v>2009</v>
      </c>
      <c r="AT4" s="28">
        <v>2009</v>
      </c>
      <c r="AU4" s="28">
        <v>2010</v>
      </c>
      <c r="AV4" s="28">
        <v>2010</v>
      </c>
      <c r="AW4" s="28">
        <v>2010</v>
      </c>
      <c r="AX4" s="28">
        <v>2011</v>
      </c>
      <c r="AY4" s="28">
        <v>2011</v>
      </c>
      <c r="AZ4" s="28">
        <v>2011</v>
      </c>
      <c r="BA4" s="28">
        <v>2012</v>
      </c>
      <c r="BB4" s="28">
        <v>2012</v>
      </c>
      <c r="BC4" s="28">
        <v>2012</v>
      </c>
      <c r="BD4" s="28">
        <v>2013</v>
      </c>
      <c r="BE4" s="28">
        <v>2013</v>
      </c>
      <c r="BF4" s="28">
        <v>2013</v>
      </c>
      <c r="BG4" s="28">
        <v>2014</v>
      </c>
      <c r="BH4" s="28">
        <v>2014</v>
      </c>
      <c r="BI4" s="28">
        <v>2014</v>
      </c>
      <c r="BJ4" s="28">
        <v>2015</v>
      </c>
      <c r="BK4" s="28">
        <v>2015</v>
      </c>
      <c r="BL4" s="28">
        <v>2015</v>
      </c>
      <c r="BM4" s="27">
        <v>2016</v>
      </c>
      <c r="BN4" s="27">
        <v>2016</v>
      </c>
      <c r="BO4" s="27">
        <v>2016</v>
      </c>
      <c r="BP4" s="27">
        <v>2017</v>
      </c>
      <c r="BQ4" s="27">
        <v>2017</v>
      </c>
      <c r="BR4" s="27">
        <v>2017</v>
      </c>
      <c r="BS4" s="27">
        <v>2018</v>
      </c>
      <c r="BT4" s="27">
        <v>2018</v>
      </c>
      <c r="BU4" s="27">
        <v>2018</v>
      </c>
      <c r="BV4" s="29" t="s">
        <v>6</v>
      </c>
      <c r="BW4" s="30"/>
      <c r="BX4" s="31"/>
      <c r="BY4" s="31"/>
      <c r="BZ4" s="32"/>
      <c r="CA4" s="33"/>
      <c r="CB4" s="27"/>
      <c r="CC4" s="27"/>
      <c r="CD4" s="34"/>
      <c r="CE4" s="27"/>
      <c r="CF4" s="35"/>
      <c r="CG4" s="27"/>
      <c r="CH4" s="27"/>
      <c r="CI4" s="27"/>
      <c r="CJ4" s="36"/>
    </row>
    <row r="5" spans="1:89" s="37" customFormat="1" ht="22.5" customHeight="1" thickBot="1">
      <c r="A5" s="38">
        <v>36</v>
      </c>
      <c r="B5" s="20" t="s">
        <v>7</v>
      </c>
      <c r="C5" s="39">
        <f t="shared" ref="C5:BN5" si="0">SUM(C6-$A$5)/$A$5</f>
        <v>-0.15740740740740744</v>
      </c>
      <c r="D5" s="40">
        <f t="shared" si="0"/>
        <v>-0.125</v>
      </c>
      <c r="E5" s="40">
        <f t="shared" si="0"/>
        <v>-6.1111111111111192E-2</v>
      </c>
      <c r="F5" s="40">
        <f t="shared" si="0"/>
        <v>-0.24537037037037035</v>
      </c>
      <c r="G5" s="40">
        <f t="shared" si="0"/>
        <v>-0.45061728395061729</v>
      </c>
      <c r="H5" s="40">
        <f t="shared" si="0"/>
        <v>-0.1875</v>
      </c>
      <c r="I5" s="40">
        <f t="shared" si="0"/>
        <v>-0.20370370370370366</v>
      </c>
      <c r="J5" s="40">
        <f t="shared" si="0"/>
        <v>-0.16919191919191917</v>
      </c>
      <c r="K5" s="40">
        <f t="shared" si="0"/>
        <v>-0.25694444444444442</v>
      </c>
      <c r="L5" s="40">
        <f t="shared" si="0"/>
        <v>-0.20940170940170943</v>
      </c>
      <c r="M5" s="40">
        <f t="shared" si="0"/>
        <v>-0.2638888888888889</v>
      </c>
      <c r="N5" s="40">
        <f t="shared" si="0"/>
        <v>-0.20740740740740737</v>
      </c>
      <c r="O5" s="40">
        <f t="shared" si="0"/>
        <v>-0.1232638888888889</v>
      </c>
      <c r="P5" s="40">
        <f t="shared" si="0"/>
        <v>-0.24007936507936506</v>
      </c>
      <c r="Q5" s="40">
        <f t="shared" si="0"/>
        <v>-0.3420138888888889</v>
      </c>
      <c r="R5" s="40">
        <f t="shared" si="0"/>
        <v>-0.38095238095238099</v>
      </c>
      <c r="S5" s="40">
        <f t="shared" si="0"/>
        <v>-0.3611111111111111</v>
      </c>
      <c r="T5" s="40">
        <f t="shared" si="0"/>
        <v>-0.22619047619047616</v>
      </c>
      <c r="U5" s="40">
        <f t="shared" si="0"/>
        <v>-0.2296296296296296</v>
      </c>
      <c r="V5" s="40">
        <f t="shared" si="0"/>
        <v>-0.3888888888888889</v>
      </c>
      <c r="W5" s="40">
        <f t="shared" si="0"/>
        <v>-0.3420138888888889</v>
      </c>
      <c r="X5" s="40">
        <f t="shared" si="0"/>
        <v>-0.328125</v>
      </c>
      <c r="Y5" s="40">
        <f t="shared" si="0"/>
        <v>-0.24479166666666666</v>
      </c>
      <c r="Z5" s="40">
        <f t="shared" si="0"/>
        <v>-0.20726495726495722</v>
      </c>
      <c r="AA5" s="40">
        <f t="shared" si="0"/>
        <v>-0.24358974358974361</v>
      </c>
      <c r="AB5" s="40">
        <f t="shared" si="0"/>
        <v>-0.29914529914529919</v>
      </c>
      <c r="AC5" s="40">
        <f t="shared" si="0"/>
        <v>-0.23148148148148145</v>
      </c>
      <c r="AD5" s="40">
        <f t="shared" si="0"/>
        <v>-0.33333333333333331</v>
      </c>
      <c r="AE5" s="40">
        <f t="shared" si="0"/>
        <v>-0.34615384615384609</v>
      </c>
      <c r="AF5" s="40">
        <f t="shared" si="0"/>
        <v>-0.16319444444444445</v>
      </c>
      <c r="AG5" s="40">
        <f t="shared" si="0"/>
        <v>-0.27256944444444442</v>
      </c>
      <c r="AH5" s="40">
        <f t="shared" si="0"/>
        <v>-0.22395833333333334</v>
      </c>
      <c r="AI5" s="40">
        <f t="shared" si="0"/>
        <v>-9.5029239766081811E-2</v>
      </c>
      <c r="AJ5" s="40">
        <f t="shared" si="0"/>
        <v>-0.26527777777777778</v>
      </c>
      <c r="AK5" s="40">
        <f t="shared" si="0"/>
        <v>-0.25972222222222224</v>
      </c>
      <c r="AL5" s="40">
        <f t="shared" si="0"/>
        <v>-0.28055555555555561</v>
      </c>
      <c r="AM5" s="40">
        <f t="shared" si="0"/>
        <v>-0.31613756613756611</v>
      </c>
      <c r="AN5" s="40">
        <f t="shared" si="0"/>
        <v>-0.33194444444444443</v>
      </c>
      <c r="AO5" s="40">
        <f t="shared" si="0"/>
        <v>-0.315359477124183</v>
      </c>
      <c r="AP5" s="40">
        <f t="shared" si="0"/>
        <v>-0.38734567901234562</v>
      </c>
      <c r="AQ5" s="40">
        <f t="shared" si="0"/>
        <v>-0.17982456140350875</v>
      </c>
      <c r="AR5" s="40">
        <f t="shared" si="0"/>
        <v>-0.20238095238095236</v>
      </c>
      <c r="AS5" s="40">
        <f t="shared" si="0"/>
        <v>-0.14074074074074072</v>
      </c>
      <c r="AT5" s="40">
        <f t="shared" si="0"/>
        <v>-0.34920634920634924</v>
      </c>
      <c r="AU5" s="40">
        <f t="shared" si="0"/>
        <v>-0.20085470085470084</v>
      </c>
      <c r="AV5" s="40">
        <f t="shared" si="0"/>
        <v>-0.32592592592592595</v>
      </c>
      <c r="AW5" s="40">
        <f t="shared" si="0"/>
        <v>-0.24629629629629632</v>
      </c>
      <c r="AX5" s="40">
        <f t="shared" si="0"/>
        <v>-0.17962962962962958</v>
      </c>
      <c r="AY5" s="40">
        <f t="shared" si="0"/>
        <v>-0.35185185185185186</v>
      </c>
      <c r="AZ5" s="40">
        <f t="shared" si="0"/>
        <v>-0.17460317460317457</v>
      </c>
      <c r="BA5" s="40">
        <f t="shared" si="0"/>
        <v>-0.28611111111111115</v>
      </c>
      <c r="BB5" s="40">
        <f t="shared" si="0"/>
        <v>-0.29444444444444451</v>
      </c>
      <c r="BC5" s="40">
        <f t="shared" si="0"/>
        <v>-0.2986111111111111</v>
      </c>
      <c r="BD5" s="40">
        <f t="shared" si="0"/>
        <v>-0.37698412698412703</v>
      </c>
      <c r="BE5" s="40">
        <f t="shared" si="0"/>
        <v>-0.32142857142857145</v>
      </c>
      <c r="BF5" s="40">
        <f t="shared" si="0"/>
        <v>-0.32936507936507936</v>
      </c>
      <c r="BG5" s="40">
        <f t="shared" si="0"/>
        <v>-0.20098039215686272</v>
      </c>
      <c r="BH5" s="40">
        <f t="shared" si="0"/>
        <v>-0.33823529411764702</v>
      </c>
      <c r="BI5" s="40">
        <f t="shared" si="0"/>
        <v>-0.29166666666666669</v>
      </c>
      <c r="BJ5" s="40">
        <f t="shared" si="0"/>
        <v>-0.24509803921568629</v>
      </c>
      <c r="BK5" s="40">
        <f t="shared" si="0"/>
        <v>-0.31862745098039214</v>
      </c>
      <c r="BL5" s="40">
        <f t="shared" si="0"/>
        <v>-0.34027777777777779</v>
      </c>
      <c r="BM5" s="40">
        <f t="shared" si="0"/>
        <v>-0.26307189542483655</v>
      </c>
      <c r="BN5" s="40">
        <f t="shared" si="0"/>
        <v>-0.31209150326797386</v>
      </c>
      <c r="BO5" s="40">
        <f t="shared" ref="BO5:BU5" si="1">SUM(BO6-$A$5)/$A$5</f>
        <v>-0.36437908496732024</v>
      </c>
      <c r="BP5" s="40">
        <f t="shared" si="1"/>
        <v>-0.24183006535947715</v>
      </c>
      <c r="BQ5" s="40">
        <f t="shared" si="1"/>
        <v>-0.21078431372549022</v>
      </c>
      <c r="BR5" s="40">
        <f t="shared" si="1"/>
        <v>-0.3037037037037037</v>
      </c>
      <c r="BS5" s="40">
        <f t="shared" si="1"/>
        <v>-0.3125</v>
      </c>
      <c r="BT5" s="40">
        <f t="shared" si="1"/>
        <v>-0.24183006535947715</v>
      </c>
      <c r="BU5" s="41">
        <f t="shared" si="1"/>
        <v>-0.33854166666666669</v>
      </c>
      <c r="BV5" s="42">
        <f>SUM(BV10:BV56)</f>
        <v>28302</v>
      </c>
      <c r="BW5" s="43"/>
      <c r="BX5" s="44"/>
      <c r="BY5" s="44"/>
      <c r="BZ5" s="32"/>
      <c r="CA5" s="45"/>
      <c r="CB5" s="46"/>
      <c r="CC5" s="46"/>
      <c r="CD5" s="47" t="s">
        <v>8</v>
      </c>
      <c r="CE5" s="48" t="s">
        <v>9</v>
      </c>
      <c r="CF5" s="48">
        <v>27.35</v>
      </c>
      <c r="CG5" s="49" t="s">
        <v>10</v>
      </c>
      <c r="CH5" s="46"/>
      <c r="CI5" s="46"/>
      <c r="CJ5" s="50"/>
    </row>
    <row r="6" spans="1:89" s="37" customFormat="1" ht="15.6">
      <c r="A6" s="51"/>
      <c r="B6" s="52" t="s">
        <v>11</v>
      </c>
      <c r="C6" s="53">
        <f t="shared" ref="C6:BN6" si="2">AVERAGE(C10:C56)</f>
        <v>30.333333333333332</v>
      </c>
      <c r="D6" s="54">
        <f t="shared" si="2"/>
        <v>31.5</v>
      </c>
      <c r="E6" s="54">
        <f t="shared" si="2"/>
        <v>33.799999999999997</v>
      </c>
      <c r="F6" s="54">
        <f t="shared" si="2"/>
        <v>27.166666666666668</v>
      </c>
      <c r="G6" s="54">
        <f t="shared" si="2"/>
        <v>19.777777777777779</v>
      </c>
      <c r="H6" s="54">
        <f t="shared" si="2"/>
        <v>29.25</v>
      </c>
      <c r="I6" s="54">
        <f t="shared" si="2"/>
        <v>28.666666666666668</v>
      </c>
      <c r="J6" s="54">
        <f t="shared" si="2"/>
        <v>29.90909090909091</v>
      </c>
      <c r="K6" s="54">
        <f t="shared" si="2"/>
        <v>26.75</v>
      </c>
      <c r="L6" s="54">
        <f t="shared" si="2"/>
        <v>28.46153846153846</v>
      </c>
      <c r="M6" s="54">
        <f t="shared" si="2"/>
        <v>26.5</v>
      </c>
      <c r="N6" s="54">
        <f t="shared" si="2"/>
        <v>28.533333333333335</v>
      </c>
      <c r="O6" s="54">
        <f t="shared" si="2"/>
        <v>31.5625</v>
      </c>
      <c r="P6" s="54">
        <f t="shared" si="2"/>
        <v>27.357142857142858</v>
      </c>
      <c r="Q6" s="54">
        <f t="shared" si="2"/>
        <v>23.6875</v>
      </c>
      <c r="R6" s="54">
        <f t="shared" si="2"/>
        <v>22.285714285714285</v>
      </c>
      <c r="S6" s="54">
        <f t="shared" si="2"/>
        <v>23</v>
      </c>
      <c r="T6" s="54">
        <f t="shared" si="2"/>
        <v>27.857142857142858</v>
      </c>
      <c r="U6" s="54">
        <f t="shared" si="2"/>
        <v>27.733333333333334</v>
      </c>
      <c r="V6" s="54">
        <f t="shared" si="2"/>
        <v>22</v>
      </c>
      <c r="W6" s="54">
        <f t="shared" si="2"/>
        <v>23.6875</v>
      </c>
      <c r="X6" s="54">
        <f t="shared" si="2"/>
        <v>24.1875</v>
      </c>
      <c r="Y6" s="54">
        <f t="shared" si="2"/>
        <v>27.1875</v>
      </c>
      <c r="Z6" s="54">
        <f t="shared" si="2"/>
        <v>28.53846153846154</v>
      </c>
      <c r="AA6" s="54">
        <f t="shared" si="2"/>
        <v>27.23076923076923</v>
      </c>
      <c r="AB6" s="54">
        <f t="shared" si="2"/>
        <v>25.23076923076923</v>
      </c>
      <c r="AC6" s="54">
        <f t="shared" si="2"/>
        <v>27.666666666666668</v>
      </c>
      <c r="AD6" s="54">
        <f t="shared" si="2"/>
        <v>24</v>
      </c>
      <c r="AE6" s="54">
        <f t="shared" si="2"/>
        <v>23.53846153846154</v>
      </c>
      <c r="AF6" s="54">
        <f t="shared" si="2"/>
        <v>30.125</v>
      </c>
      <c r="AG6" s="54">
        <f t="shared" si="2"/>
        <v>26.1875</v>
      </c>
      <c r="AH6" s="54">
        <f t="shared" si="2"/>
        <v>27.9375</v>
      </c>
      <c r="AI6" s="54">
        <f t="shared" si="2"/>
        <v>32.578947368421055</v>
      </c>
      <c r="AJ6" s="54">
        <f t="shared" si="2"/>
        <v>26.45</v>
      </c>
      <c r="AK6" s="54">
        <f t="shared" si="2"/>
        <v>26.65</v>
      </c>
      <c r="AL6" s="54">
        <f t="shared" si="2"/>
        <v>25.9</v>
      </c>
      <c r="AM6" s="54">
        <f t="shared" si="2"/>
        <v>24.61904761904762</v>
      </c>
      <c r="AN6" s="54">
        <f t="shared" si="2"/>
        <v>24.05</v>
      </c>
      <c r="AO6" s="54">
        <f t="shared" si="2"/>
        <v>24.647058823529413</v>
      </c>
      <c r="AP6" s="54">
        <f t="shared" si="2"/>
        <v>22.055555555555557</v>
      </c>
      <c r="AQ6" s="55">
        <f t="shared" si="2"/>
        <v>29.526315789473685</v>
      </c>
      <c r="AR6" s="54">
        <f t="shared" si="2"/>
        <v>28.714285714285715</v>
      </c>
      <c r="AS6" s="54">
        <f t="shared" si="2"/>
        <v>30.933333333333334</v>
      </c>
      <c r="AT6" s="54">
        <f t="shared" si="2"/>
        <v>23.428571428571427</v>
      </c>
      <c r="AU6" s="54">
        <f t="shared" si="2"/>
        <v>28.76923076923077</v>
      </c>
      <c r="AV6" s="54">
        <f t="shared" si="2"/>
        <v>24.266666666666666</v>
      </c>
      <c r="AW6" s="54">
        <f t="shared" si="2"/>
        <v>27.133333333333333</v>
      </c>
      <c r="AX6" s="55">
        <f t="shared" si="2"/>
        <v>29.533333333333335</v>
      </c>
      <c r="AY6" s="54">
        <f t="shared" si="2"/>
        <v>23.333333333333332</v>
      </c>
      <c r="AZ6" s="54">
        <f t="shared" si="2"/>
        <v>29.714285714285715</v>
      </c>
      <c r="BA6" s="54">
        <f t="shared" si="2"/>
        <v>25.7</v>
      </c>
      <c r="BB6" s="54">
        <f t="shared" si="2"/>
        <v>25.4</v>
      </c>
      <c r="BC6" s="54">
        <f t="shared" si="2"/>
        <v>25.25</v>
      </c>
      <c r="BD6" s="54">
        <f t="shared" si="2"/>
        <v>22.428571428571427</v>
      </c>
      <c r="BE6" s="54">
        <f t="shared" si="2"/>
        <v>24.428571428571427</v>
      </c>
      <c r="BF6" s="54">
        <f t="shared" si="2"/>
        <v>24.142857142857142</v>
      </c>
      <c r="BG6" s="54">
        <f t="shared" si="2"/>
        <v>28.764705882352942</v>
      </c>
      <c r="BH6" s="54">
        <f t="shared" si="2"/>
        <v>23.823529411764707</v>
      </c>
      <c r="BI6" s="54">
        <f t="shared" si="2"/>
        <v>25.5</v>
      </c>
      <c r="BJ6" s="54">
        <f t="shared" si="2"/>
        <v>27.176470588235293</v>
      </c>
      <c r="BK6" s="54">
        <f t="shared" si="2"/>
        <v>24.529411764705884</v>
      </c>
      <c r="BL6" s="54">
        <f t="shared" si="2"/>
        <v>23.75</v>
      </c>
      <c r="BM6" s="54">
        <f t="shared" si="2"/>
        <v>26.529411764705884</v>
      </c>
      <c r="BN6" s="54">
        <f t="shared" si="2"/>
        <v>24.764705882352942</v>
      </c>
      <c r="BO6" s="54">
        <f t="shared" ref="BO6:BU6" si="3">AVERAGE(BO10:BO56)</f>
        <v>22.882352941176471</v>
      </c>
      <c r="BP6" s="56">
        <f t="shared" si="3"/>
        <v>27.294117647058822</v>
      </c>
      <c r="BQ6" s="54">
        <f t="shared" si="3"/>
        <v>28.411764705882351</v>
      </c>
      <c r="BR6" s="54">
        <f t="shared" si="3"/>
        <v>25.066666666666666</v>
      </c>
      <c r="BS6" s="54">
        <f t="shared" si="3"/>
        <v>24.75</v>
      </c>
      <c r="BT6" s="56">
        <f t="shared" si="3"/>
        <v>27.294117647058822</v>
      </c>
      <c r="BU6" s="57">
        <f t="shared" si="3"/>
        <v>23.8125</v>
      </c>
      <c r="BV6" s="58">
        <f>AVERAGE(C6:BU6)</f>
        <v>26.417639751707469</v>
      </c>
      <c r="BW6" s="59" t="s">
        <v>12</v>
      </c>
      <c r="BX6" s="60"/>
      <c r="BY6" s="60" t="s">
        <v>12</v>
      </c>
      <c r="BZ6" s="32"/>
      <c r="CA6" s="45"/>
      <c r="CB6" s="46"/>
      <c r="CC6" s="46"/>
      <c r="CD6" s="61"/>
      <c r="CE6" s="62" t="s">
        <v>13</v>
      </c>
      <c r="CF6" s="62">
        <v>25.91</v>
      </c>
      <c r="CG6" s="63" t="s">
        <v>14</v>
      </c>
      <c r="CH6" s="46"/>
      <c r="CI6" s="46"/>
      <c r="CJ6" s="50"/>
    </row>
    <row r="7" spans="1:89" s="37" customFormat="1" ht="16.2" thickBot="1">
      <c r="A7" s="64">
        <f>COUNT(C7:BU7)</f>
        <v>71</v>
      </c>
      <c r="B7" s="52" t="s">
        <v>15</v>
      </c>
      <c r="C7" s="65">
        <f t="shared" ref="C7:AZ7" si="4">COUNT(C10:C56)</f>
        <v>9</v>
      </c>
      <c r="D7" s="66">
        <f t="shared" si="4"/>
        <v>10</v>
      </c>
      <c r="E7" s="66">
        <f t="shared" si="4"/>
        <v>10</v>
      </c>
      <c r="F7" s="66">
        <f t="shared" si="4"/>
        <v>6</v>
      </c>
      <c r="G7" s="66">
        <f t="shared" si="4"/>
        <v>9</v>
      </c>
      <c r="H7" s="66">
        <f t="shared" si="4"/>
        <v>12</v>
      </c>
      <c r="I7" s="66">
        <f t="shared" si="4"/>
        <v>12</v>
      </c>
      <c r="J7" s="66">
        <f t="shared" si="4"/>
        <v>11</v>
      </c>
      <c r="K7" s="66">
        <f t="shared" si="4"/>
        <v>12</v>
      </c>
      <c r="L7" s="66">
        <f t="shared" si="4"/>
        <v>13</v>
      </c>
      <c r="M7" s="66">
        <f t="shared" si="4"/>
        <v>12</v>
      </c>
      <c r="N7" s="66">
        <f t="shared" si="4"/>
        <v>15</v>
      </c>
      <c r="O7" s="66">
        <f t="shared" si="4"/>
        <v>16</v>
      </c>
      <c r="P7" s="66">
        <f t="shared" si="4"/>
        <v>14</v>
      </c>
      <c r="Q7" s="66">
        <f t="shared" si="4"/>
        <v>16</v>
      </c>
      <c r="R7" s="66">
        <f t="shared" si="4"/>
        <v>14</v>
      </c>
      <c r="S7" s="66">
        <f t="shared" si="4"/>
        <v>14</v>
      </c>
      <c r="T7" s="66">
        <f t="shared" si="4"/>
        <v>14</v>
      </c>
      <c r="U7" s="66">
        <f t="shared" si="4"/>
        <v>15</v>
      </c>
      <c r="V7" s="66">
        <f t="shared" si="4"/>
        <v>13</v>
      </c>
      <c r="W7" s="66">
        <f t="shared" si="4"/>
        <v>16</v>
      </c>
      <c r="X7" s="66">
        <f t="shared" si="4"/>
        <v>16</v>
      </c>
      <c r="Y7" s="66">
        <f t="shared" si="4"/>
        <v>16</v>
      </c>
      <c r="Z7" s="66">
        <f t="shared" si="4"/>
        <v>13</v>
      </c>
      <c r="AA7" s="66">
        <f t="shared" si="4"/>
        <v>13</v>
      </c>
      <c r="AB7" s="66">
        <f t="shared" si="4"/>
        <v>13</v>
      </c>
      <c r="AC7" s="66">
        <f t="shared" si="4"/>
        <v>12</v>
      </c>
      <c r="AD7" s="66">
        <f t="shared" si="4"/>
        <v>13</v>
      </c>
      <c r="AE7" s="66">
        <f t="shared" si="4"/>
        <v>13</v>
      </c>
      <c r="AF7" s="66">
        <f t="shared" si="4"/>
        <v>16</v>
      </c>
      <c r="AG7" s="66">
        <f t="shared" si="4"/>
        <v>16</v>
      </c>
      <c r="AH7" s="66">
        <f t="shared" si="4"/>
        <v>16</v>
      </c>
      <c r="AI7" s="66">
        <f t="shared" si="4"/>
        <v>19</v>
      </c>
      <c r="AJ7" s="66">
        <f t="shared" si="4"/>
        <v>20</v>
      </c>
      <c r="AK7" s="66">
        <f t="shared" si="4"/>
        <v>20</v>
      </c>
      <c r="AL7" s="66">
        <f t="shared" si="4"/>
        <v>20</v>
      </c>
      <c r="AM7" s="66">
        <f t="shared" si="4"/>
        <v>21</v>
      </c>
      <c r="AN7" s="66">
        <f t="shared" si="4"/>
        <v>20</v>
      </c>
      <c r="AO7" s="66">
        <f t="shared" si="4"/>
        <v>17</v>
      </c>
      <c r="AP7" s="66">
        <f t="shared" si="4"/>
        <v>18</v>
      </c>
      <c r="AQ7" s="66">
        <f t="shared" si="4"/>
        <v>19</v>
      </c>
      <c r="AR7" s="66">
        <f t="shared" si="4"/>
        <v>14</v>
      </c>
      <c r="AS7" s="66">
        <f t="shared" si="4"/>
        <v>15</v>
      </c>
      <c r="AT7" s="66">
        <f t="shared" si="4"/>
        <v>14</v>
      </c>
      <c r="AU7" s="66">
        <f t="shared" si="4"/>
        <v>13</v>
      </c>
      <c r="AV7" s="66">
        <f t="shared" si="4"/>
        <v>15</v>
      </c>
      <c r="AW7" s="66">
        <f t="shared" si="4"/>
        <v>15</v>
      </c>
      <c r="AX7" s="66">
        <f t="shared" si="4"/>
        <v>15</v>
      </c>
      <c r="AY7" s="66">
        <f t="shared" si="4"/>
        <v>15</v>
      </c>
      <c r="AZ7" s="66">
        <f t="shared" si="4"/>
        <v>14</v>
      </c>
      <c r="BA7" s="66">
        <v>20</v>
      </c>
      <c r="BB7" s="66">
        <v>20</v>
      </c>
      <c r="BC7" s="66">
        <v>20</v>
      </c>
      <c r="BD7" s="66">
        <v>14</v>
      </c>
      <c r="BE7" s="66">
        <v>14</v>
      </c>
      <c r="BF7" s="66">
        <v>14</v>
      </c>
      <c r="BG7" s="66">
        <v>17</v>
      </c>
      <c r="BH7" s="66">
        <v>17</v>
      </c>
      <c r="BI7" s="66">
        <v>16</v>
      </c>
      <c r="BJ7" s="66">
        <v>17</v>
      </c>
      <c r="BK7" s="66">
        <v>17</v>
      </c>
      <c r="BL7" s="66">
        <v>16</v>
      </c>
      <c r="BM7" s="66">
        <v>17</v>
      </c>
      <c r="BN7" s="66">
        <v>17</v>
      </c>
      <c r="BO7" s="66">
        <v>17</v>
      </c>
      <c r="BP7" s="66">
        <v>17</v>
      </c>
      <c r="BQ7" s="66">
        <v>17</v>
      </c>
      <c r="BR7" s="66">
        <v>15</v>
      </c>
      <c r="BS7" s="67">
        <v>16</v>
      </c>
      <c r="BT7" s="67">
        <v>17</v>
      </c>
      <c r="BU7" s="68">
        <v>16</v>
      </c>
      <c r="BV7" s="69">
        <f>AVERAGE(C7:BU7)</f>
        <v>15.140845070422536</v>
      </c>
      <c r="BW7" s="59" t="s">
        <v>16</v>
      </c>
      <c r="BX7" s="60"/>
      <c r="BY7" s="60" t="s">
        <v>16</v>
      </c>
      <c r="BZ7" s="32"/>
      <c r="CA7" s="45"/>
      <c r="CB7" s="46"/>
      <c r="CC7" s="46"/>
      <c r="CD7" s="70"/>
      <c r="CE7" s="71" t="s">
        <v>17</v>
      </c>
      <c r="CF7" s="71">
        <v>25.97</v>
      </c>
      <c r="CG7" s="72" t="s">
        <v>18</v>
      </c>
      <c r="CH7" s="46"/>
      <c r="CI7" s="46"/>
      <c r="CJ7" s="50"/>
    </row>
    <row r="8" spans="1:89" s="37" customFormat="1" ht="15.6">
      <c r="A8" s="73" t="s">
        <v>19</v>
      </c>
      <c r="B8" s="74" t="s">
        <v>20</v>
      </c>
      <c r="C8" s="75" t="s">
        <v>21</v>
      </c>
      <c r="D8" s="20" t="s">
        <v>21</v>
      </c>
      <c r="E8" s="20" t="s">
        <v>21</v>
      </c>
      <c r="F8" s="20" t="s">
        <v>22</v>
      </c>
      <c r="G8" s="20" t="s">
        <v>22</v>
      </c>
      <c r="H8" s="20" t="s">
        <v>23</v>
      </c>
      <c r="I8" s="20" t="s">
        <v>23</v>
      </c>
      <c r="J8" s="20" t="s">
        <v>23</v>
      </c>
      <c r="K8" s="20" t="s">
        <v>24</v>
      </c>
      <c r="L8" s="20" t="s">
        <v>24</v>
      </c>
      <c r="M8" s="20" t="s">
        <v>24</v>
      </c>
      <c r="N8" s="20" t="s">
        <v>25</v>
      </c>
      <c r="O8" s="20" t="s">
        <v>25</v>
      </c>
      <c r="P8" s="20" t="s">
        <v>25</v>
      </c>
      <c r="Q8" s="20" t="s">
        <v>26</v>
      </c>
      <c r="R8" s="20" t="s">
        <v>26</v>
      </c>
      <c r="S8" s="20" t="s">
        <v>26</v>
      </c>
      <c r="T8" s="20" t="s">
        <v>27</v>
      </c>
      <c r="U8" s="20" t="s">
        <v>27</v>
      </c>
      <c r="V8" s="20" t="s">
        <v>27</v>
      </c>
      <c r="W8" s="20" t="s">
        <v>28</v>
      </c>
      <c r="X8" s="20" t="s">
        <v>28</v>
      </c>
      <c r="Y8" s="20" t="s">
        <v>28</v>
      </c>
      <c r="Z8" s="20" t="s">
        <v>29</v>
      </c>
      <c r="AA8" s="20" t="s">
        <v>29</v>
      </c>
      <c r="AB8" s="20" t="s">
        <v>29</v>
      </c>
      <c r="AC8" s="20" t="s">
        <v>30</v>
      </c>
      <c r="AD8" s="20" t="s">
        <v>30</v>
      </c>
      <c r="AE8" s="20" t="s">
        <v>30</v>
      </c>
      <c r="AF8" s="20" t="s">
        <v>31</v>
      </c>
      <c r="AG8" s="20" t="s">
        <v>31</v>
      </c>
      <c r="AH8" s="20" t="s">
        <v>31</v>
      </c>
      <c r="AI8" s="20" t="s">
        <v>32</v>
      </c>
      <c r="AJ8" s="20" t="s">
        <v>32</v>
      </c>
      <c r="AK8" s="20" t="s">
        <v>32</v>
      </c>
      <c r="AL8" s="20" t="s">
        <v>33</v>
      </c>
      <c r="AM8" s="20" t="s">
        <v>33</v>
      </c>
      <c r="AN8" s="20" t="s">
        <v>33</v>
      </c>
      <c r="AO8" s="20" t="s">
        <v>34</v>
      </c>
      <c r="AP8" s="20" t="s">
        <v>34</v>
      </c>
      <c r="AQ8" s="20" t="s">
        <v>34</v>
      </c>
      <c r="AR8" s="20" t="s">
        <v>35</v>
      </c>
      <c r="AS8" s="20" t="s">
        <v>35</v>
      </c>
      <c r="AT8" s="20" t="s">
        <v>35</v>
      </c>
      <c r="AU8" s="20" t="s">
        <v>36</v>
      </c>
      <c r="AV8" s="20" t="s">
        <v>36</v>
      </c>
      <c r="AW8" s="20" t="s">
        <v>36</v>
      </c>
      <c r="AX8" s="20" t="s">
        <v>37</v>
      </c>
      <c r="AY8" s="20" t="s">
        <v>37</v>
      </c>
      <c r="AZ8" s="20" t="s">
        <v>37</v>
      </c>
      <c r="BA8" s="20" t="s">
        <v>38</v>
      </c>
      <c r="BB8" s="20" t="s">
        <v>38</v>
      </c>
      <c r="BC8" s="20" t="s">
        <v>38</v>
      </c>
      <c r="BD8" s="20" t="s">
        <v>39</v>
      </c>
      <c r="BE8" s="20" t="s">
        <v>39</v>
      </c>
      <c r="BF8" s="20" t="s">
        <v>39</v>
      </c>
      <c r="BG8" s="20" t="s">
        <v>40</v>
      </c>
      <c r="BH8" s="20" t="s">
        <v>40</v>
      </c>
      <c r="BI8" s="20" t="s">
        <v>40</v>
      </c>
      <c r="BJ8" s="20" t="s">
        <v>41</v>
      </c>
      <c r="BK8" s="20" t="s">
        <v>41</v>
      </c>
      <c r="BL8" s="20" t="s">
        <v>41</v>
      </c>
      <c r="BM8" s="20" t="s">
        <v>42</v>
      </c>
      <c r="BN8" s="20" t="s">
        <v>42</v>
      </c>
      <c r="BO8" s="20" t="s">
        <v>42</v>
      </c>
      <c r="BP8" s="20" t="s">
        <v>43</v>
      </c>
      <c r="BQ8" s="20" t="s">
        <v>43</v>
      </c>
      <c r="BR8" s="20" t="s">
        <v>43</v>
      </c>
      <c r="BS8" s="20" t="s">
        <v>44</v>
      </c>
      <c r="BT8" s="20" t="s">
        <v>44</v>
      </c>
      <c r="BU8" s="20" t="s">
        <v>44</v>
      </c>
      <c r="BV8" s="59" t="s">
        <v>45</v>
      </c>
      <c r="BW8" s="59" t="s">
        <v>46</v>
      </c>
      <c r="BX8" s="60"/>
      <c r="BY8" s="60" t="s">
        <v>46</v>
      </c>
      <c r="BZ8" s="32"/>
      <c r="CA8" s="60"/>
      <c r="CB8" s="20"/>
      <c r="CC8" s="20"/>
      <c r="CD8" s="76"/>
      <c r="CE8" s="20"/>
      <c r="CF8" s="20"/>
      <c r="CG8" s="20"/>
      <c r="CH8" s="20"/>
      <c r="CI8" s="20"/>
      <c r="CJ8" s="50"/>
    </row>
    <row r="9" spans="1:89" s="91" customFormat="1" ht="35.25" customHeight="1" thickBot="1">
      <c r="A9" s="77">
        <f>SUM(A10:A56)</f>
        <v>1075</v>
      </c>
      <c r="B9" s="78" t="s">
        <v>47</v>
      </c>
      <c r="C9" s="79" t="s">
        <v>48</v>
      </c>
      <c r="D9" s="80" t="s">
        <v>49</v>
      </c>
      <c r="E9" s="80" t="s">
        <v>50</v>
      </c>
      <c r="F9" s="80" t="s">
        <v>51</v>
      </c>
      <c r="G9" s="80" t="s">
        <v>52</v>
      </c>
      <c r="H9" s="81" t="s">
        <v>53</v>
      </c>
      <c r="I9" s="80" t="s">
        <v>54</v>
      </c>
      <c r="J9" s="81" t="s">
        <v>55</v>
      </c>
      <c r="K9" s="80" t="s">
        <v>56</v>
      </c>
      <c r="L9" s="80" t="s">
        <v>57</v>
      </c>
      <c r="M9" s="80" t="s">
        <v>58</v>
      </c>
      <c r="N9" s="80" t="s">
        <v>59</v>
      </c>
      <c r="O9" s="80" t="s">
        <v>60</v>
      </c>
      <c r="P9" s="80" t="s">
        <v>61</v>
      </c>
      <c r="Q9" s="80" t="s">
        <v>62</v>
      </c>
      <c r="R9" s="80" t="s">
        <v>63</v>
      </c>
      <c r="S9" s="80" t="s">
        <v>64</v>
      </c>
      <c r="T9" s="80" t="s">
        <v>65</v>
      </c>
      <c r="U9" s="80" t="s">
        <v>66</v>
      </c>
      <c r="V9" s="80" t="s">
        <v>67</v>
      </c>
      <c r="W9" s="80" t="s">
        <v>68</v>
      </c>
      <c r="X9" s="80" t="s">
        <v>69</v>
      </c>
      <c r="Y9" s="80" t="s">
        <v>70</v>
      </c>
      <c r="Z9" s="80" t="s">
        <v>71</v>
      </c>
      <c r="AA9" s="80" t="s">
        <v>72</v>
      </c>
      <c r="AB9" s="80" t="s">
        <v>73</v>
      </c>
      <c r="AC9" s="80" t="s">
        <v>74</v>
      </c>
      <c r="AD9" s="80" t="s">
        <v>75</v>
      </c>
      <c r="AE9" s="80" t="s">
        <v>76</v>
      </c>
      <c r="AF9" s="80" t="s">
        <v>77</v>
      </c>
      <c r="AG9" s="80" t="s">
        <v>78</v>
      </c>
      <c r="AH9" s="80" t="s">
        <v>79</v>
      </c>
      <c r="AI9" s="80" t="s">
        <v>80</v>
      </c>
      <c r="AJ9" s="80" t="s">
        <v>81</v>
      </c>
      <c r="AK9" s="80" t="s">
        <v>82</v>
      </c>
      <c r="AL9" s="82" t="s">
        <v>83</v>
      </c>
      <c r="AM9" s="82" t="s">
        <v>84</v>
      </c>
      <c r="AN9" s="82" t="s">
        <v>85</v>
      </c>
      <c r="AO9" s="80" t="s">
        <v>86</v>
      </c>
      <c r="AP9" s="80" t="s">
        <v>87</v>
      </c>
      <c r="AQ9" s="80" t="s">
        <v>88</v>
      </c>
      <c r="AR9" s="82" t="s">
        <v>89</v>
      </c>
      <c r="AS9" s="82" t="s">
        <v>90</v>
      </c>
      <c r="AT9" s="82" t="s">
        <v>91</v>
      </c>
      <c r="AU9" s="82" t="s">
        <v>92</v>
      </c>
      <c r="AV9" s="82" t="s">
        <v>93</v>
      </c>
      <c r="AW9" s="82" t="s">
        <v>94</v>
      </c>
      <c r="AX9" s="82" t="s">
        <v>95</v>
      </c>
      <c r="AY9" s="82" t="s">
        <v>37</v>
      </c>
      <c r="AZ9" s="82" t="s">
        <v>96</v>
      </c>
      <c r="BA9" s="80" t="s">
        <v>97</v>
      </c>
      <c r="BB9" s="80" t="s">
        <v>98</v>
      </c>
      <c r="BC9" s="80" t="s">
        <v>99</v>
      </c>
      <c r="BD9" s="80" t="s">
        <v>100</v>
      </c>
      <c r="BE9" s="80" t="s">
        <v>101</v>
      </c>
      <c r="BF9" s="80" t="s">
        <v>102</v>
      </c>
      <c r="BG9" s="80" t="s">
        <v>103</v>
      </c>
      <c r="BH9" s="80" t="s">
        <v>104</v>
      </c>
      <c r="BI9" s="80" t="s">
        <v>105</v>
      </c>
      <c r="BJ9" s="80" t="s">
        <v>106</v>
      </c>
      <c r="BK9" s="80" t="s">
        <v>107</v>
      </c>
      <c r="BL9" s="80" t="s">
        <v>108</v>
      </c>
      <c r="BM9" s="80" t="s">
        <v>109</v>
      </c>
      <c r="BN9" s="80" t="s">
        <v>110</v>
      </c>
      <c r="BO9" s="80" t="s">
        <v>111</v>
      </c>
      <c r="BP9" s="80" t="s">
        <v>112</v>
      </c>
      <c r="BQ9" s="80" t="s">
        <v>113</v>
      </c>
      <c r="BR9" s="80" t="s">
        <v>114</v>
      </c>
      <c r="BS9" s="80" t="s">
        <v>115</v>
      </c>
      <c r="BT9" s="80" t="s">
        <v>116</v>
      </c>
      <c r="BU9" s="80" t="s">
        <v>117</v>
      </c>
      <c r="BV9" s="83" t="s">
        <v>118</v>
      </c>
      <c r="BW9" s="83" t="s">
        <v>119</v>
      </c>
      <c r="BX9" s="84" t="s">
        <v>45</v>
      </c>
      <c r="BY9" s="85" t="s">
        <v>120</v>
      </c>
      <c r="BZ9" s="86"/>
      <c r="CA9" s="87" t="s">
        <v>121</v>
      </c>
      <c r="CB9" s="88" t="s">
        <v>122</v>
      </c>
      <c r="CC9" s="88" t="s">
        <v>123</v>
      </c>
      <c r="CD9" s="89" t="s">
        <v>124</v>
      </c>
      <c r="CE9" s="88" t="s">
        <v>125</v>
      </c>
      <c r="CF9" s="88" t="s">
        <v>126</v>
      </c>
      <c r="CG9" s="88" t="s">
        <v>127</v>
      </c>
      <c r="CH9" s="88" t="s">
        <v>128</v>
      </c>
      <c r="CI9" s="88" t="s">
        <v>129</v>
      </c>
      <c r="CJ9" s="90" t="s">
        <v>130</v>
      </c>
    </row>
    <row r="10" spans="1:89" ht="15.6">
      <c r="A10" s="12">
        <f t="shared" ref="A10:A56" si="5">COUNT(C10:BU10)</f>
        <v>32</v>
      </c>
      <c r="B10" s="92" t="s">
        <v>131</v>
      </c>
      <c r="C10" s="9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>
        <v>30</v>
      </c>
      <c r="AJ10" s="46">
        <v>26</v>
      </c>
      <c r="AK10" s="94">
        <v>37</v>
      </c>
      <c r="AL10" s="46">
        <v>26</v>
      </c>
      <c r="AM10" s="46">
        <v>24</v>
      </c>
      <c r="AN10" s="46">
        <v>27</v>
      </c>
      <c r="AO10" s="46">
        <v>30</v>
      </c>
      <c r="AP10" s="46">
        <v>28</v>
      </c>
      <c r="AQ10" s="46">
        <v>32</v>
      </c>
      <c r="AR10" s="46">
        <v>21</v>
      </c>
      <c r="AS10" s="46">
        <v>29</v>
      </c>
      <c r="AT10" s="46">
        <v>22</v>
      </c>
      <c r="AU10" s="95">
        <v>31</v>
      </c>
      <c r="AV10" s="46">
        <v>23</v>
      </c>
      <c r="AW10" s="46">
        <v>32</v>
      </c>
      <c r="AX10" s="46">
        <v>32</v>
      </c>
      <c r="AY10" s="46">
        <v>19</v>
      </c>
      <c r="AZ10" s="46">
        <v>33</v>
      </c>
      <c r="BA10" s="46">
        <v>23</v>
      </c>
      <c r="BB10" s="46">
        <v>26</v>
      </c>
      <c r="BC10" s="46">
        <v>30</v>
      </c>
      <c r="BD10" s="46"/>
      <c r="BE10" s="46"/>
      <c r="BF10" s="46"/>
      <c r="BG10" s="46">
        <v>32</v>
      </c>
      <c r="BH10" s="46">
        <v>22</v>
      </c>
      <c r="BI10" s="46">
        <v>26</v>
      </c>
      <c r="BJ10" s="46">
        <v>30</v>
      </c>
      <c r="BK10" s="46">
        <v>26</v>
      </c>
      <c r="BL10" s="46">
        <v>28</v>
      </c>
      <c r="BM10" s="46"/>
      <c r="BN10" s="46"/>
      <c r="BO10" s="46"/>
      <c r="BP10" s="46">
        <v>25</v>
      </c>
      <c r="BQ10" s="46">
        <v>22</v>
      </c>
      <c r="BR10" s="96">
        <v>33</v>
      </c>
      <c r="BS10" s="46">
        <v>22</v>
      </c>
      <c r="BT10" s="46">
        <v>22</v>
      </c>
      <c r="BU10" s="20"/>
      <c r="BV10" s="97">
        <f t="shared" ref="BV10:BV56" si="6">SUM(C10:BU10)</f>
        <v>869</v>
      </c>
      <c r="BW10" s="98">
        <f>SUM((BV10/A10)/$BV$2-1)</f>
        <v>3.1480769910253725E-2</v>
      </c>
      <c r="BX10" s="99" t="str">
        <f>B10</f>
        <v>Adams</v>
      </c>
      <c r="BY10" s="100">
        <f t="shared" ref="BY10:BY56" si="7">SUM(BV10/(A10*$A$5)-1)</f>
        <v>-0.24565972222222221</v>
      </c>
      <c r="BZ10" s="44"/>
      <c r="CA10" s="101">
        <v>1996</v>
      </c>
      <c r="CB10" s="46">
        <v>2</v>
      </c>
      <c r="CC10" s="46">
        <v>1</v>
      </c>
      <c r="CD10" s="20" t="s">
        <v>22</v>
      </c>
      <c r="CE10" s="20" t="s">
        <v>52</v>
      </c>
      <c r="CF10" s="54">
        <v>19.78</v>
      </c>
      <c r="CG10" s="46">
        <v>31</v>
      </c>
      <c r="CH10" s="76" t="s">
        <v>132</v>
      </c>
      <c r="CI10" s="46">
        <v>13</v>
      </c>
      <c r="CJ10" s="102" t="s">
        <v>133</v>
      </c>
      <c r="CK10" s="103"/>
    </row>
    <row r="11" spans="1:89" ht="15.6">
      <c r="A11" s="12">
        <f t="shared" si="5"/>
        <v>56</v>
      </c>
      <c r="B11" s="92" t="s">
        <v>133</v>
      </c>
      <c r="C11" s="93">
        <v>26</v>
      </c>
      <c r="D11" s="94">
        <v>41</v>
      </c>
      <c r="E11" s="46">
        <v>28</v>
      </c>
      <c r="F11" s="46">
        <v>30</v>
      </c>
      <c r="G11" s="46">
        <v>13</v>
      </c>
      <c r="H11" s="46">
        <v>26</v>
      </c>
      <c r="I11" s="46">
        <v>30</v>
      </c>
      <c r="J11" s="46">
        <v>31</v>
      </c>
      <c r="K11" s="46">
        <v>17</v>
      </c>
      <c r="L11" s="94">
        <v>36</v>
      </c>
      <c r="M11" s="46">
        <v>24</v>
      </c>
      <c r="N11" s="46">
        <v>35</v>
      </c>
      <c r="O11" s="46">
        <v>31</v>
      </c>
      <c r="P11" s="46"/>
      <c r="Q11" s="46">
        <v>22</v>
      </c>
      <c r="R11" s="46">
        <v>20</v>
      </c>
      <c r="S11" s="46">
        <v>26</v>
      </c>
      <c r="T11" s="46"/>
      <c r="U11" s="46"/>
      <c r="V11" s="46"/>
      <c r="W11" s="46">
        <v>21</v>
      </c>
      <c r="X11" s="46">
        <v>22</v>
      </c>
      <c r="Y11" s="46">
        <v>19</v>
      </c>
      <c r="Z11" s="46"/>
      <c r="AA11" s="46"/>
      <c r="AB11" s="46"/>
      <c r="AC11" s="46">
        <v>27</v>
      </c>
      <c r="AD11" s="46">
        <v>25</v>
      </c>
      <c r="AE11" s="46">
        <v>22</v>
      </c>
      <c r="AF11" s="46"/>
      <c r="AG11" s="46"/>
      <c r="AH11" s="46"/>
      <c r="AI11" s="46">
        <v>30</v>
      </c>
      <c r="AJ11" s="46">
        <v>30</v>
      </c>
      <c r="AK11" s="46">
        <v>27</v>
      </c>
      <c r="AL11" s="46">
        <v>29</v>
      </c>
      <c r="AM11" s="46">
        <v>26</v>
      </c>
      <c r="AN11" s="46">
        <v>21</v>
      </c>
      <c r="AO11" s="46">
        <v>27</v>
      </c>
      <c r="AP11" s="46">
        <v>19</v>
      </c>
      <c r="AQ11" s="46">
        <v>27</v>
      </c>
      <c r="AR11" s="46">
        <v>36</v>
      </c>
      <c r="AS11" s="46">
        <v>32</v>
      </c>
      <c r="AT11" s="46">
        <v>24</v>
      </c>
      <c r="AU11" s="95">
        <v>28</v>
      </c>
      <c r="AV11" s="46">
        <v>25</v>
      </c>
      <c r="AW11" s="46">
        <v>34</v>
      </c>
      <c r="AX11" s="46">
        <v>22</v>
      </c>
      <c r="AY11" s="46">
        <v>24</v>
      </c>
      <c r="AZ11" s="46">
        <v>31</v>
      </c>
      <c r="BA11" s="46">
        <v>17</v>
      </c>
      <c r="BB11" s="46">
        <v>25</v>
      </c>
      <c r="BC11" s="46">
        <v>27</v>
      </c>
      <c r="BD11" s="46"/>
      <c r="BE11" s="46"/>
      <c r="BF11" s="46"/>
      <c r="BG11" s="96">
        <v>35</v>
      </c>
      <c r="BH11" s="46">
        <v>29</v>
      </c>
      <c r="BI11" s="46">
        <v>17</v>
      </c>
      <c r="BJ11" s="46">
        <v>33</v>
      </c>
      <c r="BK11" s="46">
        <v>21</v>
      </c>
      <c r="BL11" s="46">
        <v>18</v>
      </c>
      <c r="BM11" s="46">
        <v>25</v>
      </c>
      <c r="BN11" s="46">
        <v>24</v>
      </c>
      <c r="BO11" s="96">
        <v>30</v>
      </c>
      <c r="BP11" s="46">
        <v>29</v>
      </c>
      <c r="BQ11" s="46">
        <v>35</v>
      </c>
      <c r="BR11" s="46">
        <v>26</v>
      </c>
      <c r="BS11" s="46"/>
      <c r="BT11" s="46"/>
      <c r="BU11" s="46">
        <v>27</v>
      </c>
      <c r="BV11" s="97">
        <f t="shared" si="6"/>
        <v>1482</v>
      </c>
      <c r="BW11" s="104">
        <f t="shared" ref="BW11:BW56" si="8">SUM((BV11/A11)/$BV$2-1)</f>
        <v>5.1977649232262113E-3</v>
      </c>
      <c r="BX11" s="99" t="str">
        <f t="shared" ref="BX11:BX56" si="9">B11</f>
        <v>Allott</v>
      </c>
      <c r="BY11" s="105">
        <f t="shared" si="7"/>
        <v>-0.26488095238095233</v>
      </c>
      <c r="BZ11" s="44"/>
      <c r="CA11" s="101">
        <v>2001</v>
      </c>
      <c r="CB11" s="46">
        <v>3</v>
      </c>
      <c r="CC11" s="46">
        <v>2</v>
      </c>
      <c r="CD11" s="20" t="s">
        <v>134</v>
      </c>
      <c r="CE11" s="20" t="s">
        <v>67</v>
      </c>
      <c r="CF11" s="54">
        <v>22</v>
      </c>
      <c r="CG11" s="46">
        <v>27</v>
      </c>
      <c r="CH11" s="76" t="s">
        <v>135</v>
      </c>
      <c r="CI11" s="46">
        <v>14</v>
      </c>
      <c r="CJ11" s="106" t="s">
        <v>136</v>
      </c>
      <c r="CK11" s="103"/>
    </row>
    <row r="12" spans="1:89" ht="15.6">
      <c r="A12" s="12">
        <f t="shared" si="5"/>
        <v>9</v>
      </c>
      <c r="B12" s="92" t="s">
        <v>137</v>
      </c>
      <c r="C12" s="93"/>
      <c r="D12" s="46"/>
      <c r="E12" s="46"/>
      <c r="F12" s="46"/>
      <c r="G12" s="46"/>
      <c r="H12" s="46">
        <v>36</v>
      </c>
      <c r="I12" s="46">
        <v>32</v>
      </c>
      <c r="J12" s="94">
        <v>34</v>
      </c>
      <c r="K12" s="46">
        <v>25</v>
      </c>
      <c r="L12" s="46">
        <v>18</v>
      </c>
      <c r="M12" s="46">
        <v>27</v>
      </c>
      <c r="N12" s="46">
        <v>25</v>
      </c>
      <c r="O12" s="46">
        <v>33</v>
      </c>
      <c r="P12" s="46">
        <v>17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97">
        <f t="shared" si="6"/>
        <v>247</v>
      </c>
      <c r="BW12" s="104">
        <f t="shared" si="8"/>
        <v>4.2427311772234466E-2</v>
      </c>
      <c r="BX12" s="99" t="str">
        <f t="shared" si="9"/>
        <v>Beardmore</v>
      </c>
      <c r="BY12" s="105">
        <f t="shared" si="7"/>
        <v>-0.23765432098765427</v>
      </c>
      <c r="BZ12" s="44"/>
      <c r="CA12" s="101">
        <v>2008</v>
      </c>
      <c r="CB12" s="46">
        <v>2</v>
      </c>
      <c r="CC12" s="46">
        <v>3</v>
      </c>
      <c r="CD12" s="20" t="s">
        <v>138</v>
      </c>
      <c r="CE12" s="20" t="s">
        <v>87</v>
      </c>
      <c r="CF12" s="46">
        <v>22.06</v>
      </c>
      <c r="CG12" s="46">
        <v>34</v>
      </c>
      <c r="CH12" s="76" t="s">
        <v>139</v>
      </c>
      <c r="CI12" s="46">
        <v>14</v>
      </c>
      <c r="CJ12" s="106" t="s">
        <v>140</v>
      </c>
      <c r="CK12" s="103"/>
    </row>
    <row r="13" spans="1:89" ht="15.6">
      <c r="A13" s="12">
        <f t="shared" si="5"/>
        <v>29</v>
      </c>
      <c r="B13" s="92" t="s">
        <v>141</v>
      </c>
      <c r="C13" s="9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>
        <v>18</v>
      </c>
      <c r="AN13" s="46">
        <v>18</v>
      </c>
      <c r="AO13" s="46">
        <v>23</v>
      </c>
      <c r="AP13" s="46">
        <v>16</v>
      </c>
      <c r="AQ13" s="46">
        <v>24</v>
      </c>
      <c r="AR13" s="46">
        <v>24</v>
      </c>
      <c r="AS13" s="46">
        <v>26</v>
      </c>
      <c r="AT13" s="46">
        <v>17</v>
      </c>
      <c r="AU13" s="94">
        <v>36</v>
      </c>
      <c r="AV13" s="46">
        <v>26</v>
      </c>
      <c r="AW13" s="46">
        <v>21</v>
      </c>
      <c r="AX13" s="46"/>
      <c r="AY13" s="46"/>
      <c r="AZ13" s="46"/>
      <c r="BA13" s="46">
        <v>25</v>
      </c>
      <c r="BB13" s="46">
        <v>25</v>
      </c>
      <c r="BC13" s="46">
        <v>23</v>
      </c>
      <c r="BD13" s="96">
        <v>27</v>
      </c>
      <c r="BE13" s="46">
        <v>18</v>
      </c>
      <c r="BF13" s="46">
        <v>22</v>
      </c>
      <c r="BG13" s="46"/>
      <c r="BH13" s="46"/>
      <c r="BI13" s="46"/>
      <c r="BJ13" s="96">
        <v>38</v>
      </c>
      <c r="BK13" s="46">
        <v>28</v>
      </c>
      <c r="BL13" s="46">
        <v>19</v>
      </c>
      <c r="BM13" s="46">
        <v>13</v>
      </c>
      <c r="BN13" s="46">
        <v>31</v>
      </c>
      <c r="BO13" s="46">
        <v>14</v>
      </c>
      <c r="BP13" s="46">
        <v>36</v>
      </c>
      <c r="BQ13" s="46">
        <v>35</v>
      </c>
      <c r="BR13" s="46">
        <v>28</v>
      </c>
      <c r="BS13" s="46">
        <v>28</v>
      </c>
      <c r="BT13" s="46">
        <v>17</v>
      </c>
      <c r="BU13" s="46">
        <v>20</v>
      </c>
      <c r="BV13" s="97">
        <f t="shared" si="6"/>
        <v>696</v>
      </c>
      <c r="BW13" s="107">
        <f t="shared" si="8"/>
        <v>-8.8403646385414425E-2</v>
      </c>
      <c r="BX13" s="99" t="str">
        <f t="shared" si="9"/>
        <v>Brogden</v>
      </c>
      <c r="BY13" s="105">
        <f t="shared" si="7"/>
        <v>-0.33333333333333337</v>
      </c>
      <c r="BZ13" s="44"/>
      <c r="CA13" s="101">
        <v>2000</v>
      </c>
      <c r="CB13" s="46">
        <v>2</v>
      </c>
      <c r="CC13" s="46">
        <v>4</v>
      </c>
      <c r="CD13" s="20" t="s">
        <v>142</v>
      </c>
      <c r="CE13" s="20" t="s">
        <v>63</v>
      </c>
      <c r="CF13" s="54">
        <v>22.29</v>
      </c>
      <c r="CG13" s="46">
        <v>31</v>
      </c>
      <c r="CH13" s="76" t="s">
        <v>143</v>
      </c>
      <c r="CI13" s="46">
        <v>5</v>
      </c>
      <c r="CJ13" s="106" t="s">
        <v>144</v>
      </c>
      <c r="CK13" s="103"/>
    </row>
    <row r="14" spans="1:89" ht="15.6">
      <c r="A14" s="12">
        <f t="shared" si="5"/>
        <v>64</v>
      </c>
      <c r="B14" s="92" t="s">
        <v>135</v>
      </c>
      <c r="C14" s="93">
        <v>23</v>
      </c>
      <c r="D14" s="46">
        <v>33</v>
      </c>
      <c r="E14" s="46">
        <v>35</v>
      </c>
      <c r="F14" s="94">
        <v>37</v>
      </c>
      <c r="G14" s="46">
        <v>25</v>
      </c>
      <c r="H14" s="46">
        <v>27</v>
      </c>
      <c r="I14" s="46">
        <v>27</v>
      </c>
      <c r="J14" s="46">
        <v>34</v>
      </c>
      <c r="K14" s="46">
        <v>25</v>
      </c>
      <c r="L14" s="46">
        <v>28</v>
      </c>
      <c r="M14" s="46">
        <v>27</v>
      </c>
      <c r="N14" s="46">
        <v>19</v>
      </c>
      <c r="O14" s="46">
        <v>31</v>
      </c>
      <c r="P14" s="46">
        <v>30</v>
      </c>
      <c r="Q14" s="46">
        <v>24</v>
      </c>
      <c r="R14" s="46">
        <v>24</v>
      </c>
      <c r="S14" s="46">
        <v>28</v>
      </c>
      <c r="T14" s="46">
        <v>26</v>
      </c>
      <c r="U14" s="46">
        <v>31</v>
      </c>
      <c r="V14" s="94">
        <v>27</v>
      </c>
      <c r="W14" s="46">
        <v>21</v>
      </c>
      <c r="X14" s="46">
        <v>15</v>
      </c>
      <c r="Y14" s="46">
        <v>19</v>
      </c>
      <c r="Z14" s="46">
        <v>32</v>
      </c>
      <c r="AA14" s="46">
        <v>30</v>
      </c>
      <c r="AB14" s="46">
        <v>21</v>
      </c>
      <c r="AC14" s="46">
        <v>31</v>
      </c>
      <c r="AD14" s="94">
        <v>33</v>
      </c>
      <c r="AE14" s="46">
        <v>20</v>
      </c>
      <c r="AF14" s="46">
        <v>30</v>
      </c>
      <c r="AG14" s="94">
        <v>34</v>
      </c>
      <c r="AH14" s="46">
        <v>29</v>
      </c>
      <c r="AI14" s="46">
        <v>32</v>
      </c>
      <c r="AJ14" s="46">
        <v>21</v>
      </c>
      <c r="AK14" s="46">
        <v>16</v>
      </c>
      <c r="AL14" s="46">
        <v>26</v>
      </c>
      <c r="AM14" s="46">
        <v>27</v>
      </c>
      <c r="AN14" s="46">
        <v>32</v>
      </c>
      <c r="AO14" s="46"/>
      <c r="AP14" s="46">
        <v>16</v>
      </c>
      <c r="AQ14" s="46">
        <v>36</v>
      </c>
      <c r="AR14" s="46">
        <v>34</v>
      </c>
      <c r="AS14" s="46">
        <v>28</v>
      </c>
      <c r="AT14" s="46">
        <v>24</v>
      </c>
      <c r="AU14" s="46">
        <v>34</v>
      </c>
      <c r="AV14" s="46">
        <v>24</v>
      </c>
      <c r="AW14" s="46">
        <v>22</v>
      </c>
      <c r="AX14" s="46">
        <v>29</v>
      </c>
      <c r="AY14" s="46">
        <v>16</v>
      </c>
      <c r="AZ14" s="46">
        <v>28</v>
      </c>
      <c r="BA14" s="46"/>
      <c r="BB14" s="46"/>
      <c r="BC14" s="46"/>
      <c r="BD14" s="46"/>
      <c r="BE14" s="46"/>
      <c r="BF14" s="46"/>
      <c r="BG14" s="46">
        <v>32</v>
      </c>
      <c r="BH14" s="46">
        <v>32</v>
      </c>
      <c r="BI14" s="46">
        <v>26</v>
      </c>
      <c r="BJ14" s="46">
        <v>26</v>
      </c>
      <c r="BK14" s="46">
        <v>25</v>
      </c>
      <c r="BL14" s="46">
        <v>18</v>
      </c>
      <c r="BM14" s="46">
        <v>33</v>
      </c>
      <c r="BN14" s="46">
        <v>23</v>
      </c>
      <c r="BO14" s="46">
        <v>24</v>
      </c>
      <c r="BP14" s="46">
        <v>34</v>
      </c>
      <c r="BQ14" s="46">
        <v>21</v>
      </c>
      <c r="BR14" s="46">
        <v>26</v>
      </c>
      <c r="BS14" s="46">
        <v>27</v>
      </c>
      <c r="BT14" s="46">
        <v>28</v>
      </c>
      <c r="BU14" s="46">
        <v>19</v>
      </c>
      <c r="BV14" s="108">
        <f t="shared" si="6"/>
        <v>1715</v>
      </c>
      <c r="BW14" s="104">
        <f t="shared" si="8"/>
        <v>1.7830564094410306E-2</v>
      </c>
      <c r="BX14" s="99" t="str">
        <f t="shared" si="9"/>
        <v>Brown</v>
      </c>
      <c r="BY14" s="105">
        <f t="shared" si="7"/>
        <v>-0.25564236111111116</v>
      </c>
      <c r="BZ14" s="44"/>
      <c r="CA14" s="101">
        <v>2013</v>
      </c>
      <c r="CB14" s="46">
        <v>1</v>
      </c>
      <c r="CC14" s="46">
        <v>5</v>
      </c>
      <c r="CD14" s="20" t="s">
        <v>39</v>
      </c>
      <c r="CE14" s="20" t="s">
        <v>145</v>
      </c>
      <c r="CF14" s="54">
        <v>22.43</v>
      </c>
      <c r="CG14" s="46">
        <v>27</v>
      </c>
      <c r="CH14" s="76" t="s">
        <v>141</v>
      </c>
      <c r="CI14" s="46">
        <v>10</v>
      </c>
      <c r="CJ14" s="106" t="s">
        <v>146</v>
      </c>
      <c r="CK14" s="103"/>
    </row>
    <row r="15" spans="1:89" ht="15.6">
      <c r="A15" s="12">
        <f t="shared" si="5"/>
        <v>9</v>
      </c>
      <c r="B15" s="92" t="s">
        <v>147</v>
      </c>
      <c r="C15" s="9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>
        <v>16</v>
      </c>
      <c r="R15" s="46">
        <v>25</v>
      </c>
      <c r="S15" s="46">
        <v>17</v>
      </c>
      <c r="T15" s="46">
        <v>31</v>
      </c>
      <c r="U15" s="46">
        <v>31</v>
      </c>
      <c r="V15" s="46">
        <v>23</v>
      </c>
      <c r="W15" s="46"/>
      <c r="X15" s="46"/>
      <c r="Y15" s="46"/>
      <c r="Z15" s="46"/>
      <c r="AA15" s="46"/>
      <c r="AB15" s="46"/>
      <c r="AC15" s="46"/>
      <c r="AD15" s="46"/>
      <c r="AE15" s="46"/>
      <c r="AF15" s="46">
        <v>28</v>
      </c>
      <c r="AG15" s="46">
        <v>30</v>
      </c>
      <c r="AH15" s="46">
        <v>25</v>
      </c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97">
        <f t="shared" si="6"/>
        <v>226</v>
      </c>
      <c r="BW15" s="107">
        <f t="shared" si="8"/>
        <v>-4.6200111495850238E-2</v>
      </c>
      <c r="BX15" s="99" t="str">
        <f t="shared" si="9"/>
        <v>Burgess</v>
      </c>
      <c r="BY15" s="105">
        <f t="shared" si="7"/>
        <v>-0.30246913580246915</v>
      </c>
      <c r="BZ15" s="109"/>
      <c r="CA15" s="45">
        <v>2016</v>
      </c>
      <c r="CB15" s="46">
        <v>3</v>
      </c>
      <c r="CC15" s="46">
        <v>6</v>
      </c>
      <c r="CD15" s="20" t="s">
        <v>148</v>
      </c>
      <c r="CE15" s="20" t="s">
        <v>111</v>
      </c>
      <c r="CF15" s="54">
        <v>22.88</v>
      </c>
      <c r="CG15" s="46">
        <v>30</v>
      </c>
      <c r="CH15" s="76" t="s">
        <v>133</v>
      </c>
      <c r="CI15" s="46">
        <v>14</v>
      </c>
      <c r="CJ15" s="106" t="s">
        <v>141</v>
      </c>
      <c r="CK15" s="103"/>
    </row>
    <row r="16" spans="1:89" ht="15.6">
      <c r="A16" s="12">
        <f t="shared" si="5"/>
        <v>64</v>
      </c>
      <c r="B16" s="92" t="s">
        <v>149</v>
      </c>
      <c r="C16" s="93">
        <v>36</v>
      </c>
      <c r="D16" s="46">
        <v>33</v>
      </c>
      <c r="E16" s="46">
        <v>33</v>
      </c>
      <c r="F16" s="46">
        <v>23</v>
      </c>
      <c r="G16" s="46">
        <v>21</v>
      </c>
      <c r="H16" s="46"/>
      <c r="I16" s="46"/>
      <c r="J16" s="46"/>
      <c r="K16" s="94">
        <v>34</v>
      </c>
      <c r="L16" s="46">
        <v>22</v>
      </c>
      <c r="M16" s="46">
        <v>28</v>
      </c>
      <c r="N16" s="46">
        <v>29</v>
      </c>
      <c r="O16" s="46">
        <v>36</v>
      </c>
      <c r="P16" s="46"/>
      <c r="Q16" s="46">
        <v>19</v>
      </c>
      <c r="R16" s="46">
        <v>24</v>
      </c>
      <c r="S16" s="46">
        <v>14</v>
      </c>
      <c r="T16" s="46">
        <v>25</v>
      </c>
      <c r="U16" s="46">
        <v>28</v>
      </c>
      <c r="V16" s="46">
        <v>18</v>
      </c>
      <c r="W16" s="46"/>
      <c r="X16" s="46"/>
      <c r="Y16" s="46"/>
      <c r="Z16" s="46">
        <v>28</v>
      </c>
      <c r="AA16" s="46">
        <v>29</v>
      </c>
      <c r="AB16" s="46">
        <v>21</v>
      </c>
      <c r="AC16" s="46">
        <v>31</v>
      </c>
      <c r="AD16" s="46">
        <v>21</v>
      </c>
      <c r="AE16" s="46">
        <v>20</v>
      </c>
      <c r="AF16" s="94">
        <v>40</v>
      </c>
      <c r="AG16" s="46">
        <v>28</v>
      </c>
      <c r="AH16" s="46">
        <v>17</v>
      </c>
      <c r="AI16" s="46">
        <v>34</v>
      </c>
      <c r="AJ16" s="46">
        <v>24</v>
      </c>
      <c r="AK16" s="46">
        <v>21</v>
      </c>
      <c r="AL16" s="46">
        <v>31</v>
      </c>
      <c r="AM16" s="46">
        <v>20</v>
      </c>
      <c r="AN16" s="46">
        <v>20</v>
      </c>
      <c r="AO16" s="94">
        <v>34</v>
      </c>
      <c r="AP16" s="46">
        <v>17</v>
      </c>
      <c r="AQ16" s="46">
        <v>23</v>
      </c>
      <c r="AR16" s="46">
        <v>32</v>
      </c>
      <c r="AS16" s="46">
        <v>20</v>
      </c>
      <c r="AT16" s="46">
        <v>12</v>
      </c>
      <c r="AU16" s="46">
        <v>32</v>
      </c>
      <c r="AV16" s="46">
        <v>19</v>
      </c>
      <c r="AW16" s="46">
        <v>27</v>
      </c>
      <c r="AX16" s="46">
        <v>39</v>
      </c>
      <c r="AY16" s="46">
        <v>23</v>
      </c>
      <c r="AZ16" s="46">
        <v>25</v>
      </c>
      <c r="BA16" s="46">
        <v>28</v>
      </c>
      <c r="BB16" s="46">
        <v>30</v>
      </c>
      <c r="BC16" s="46">
        <v>24</v>
      </c>
      <c r="BD16" s="46">
        <v>26</v>
      </c>
      <c r="BE16" s="46">
        <v>27</v>
      </c>
      <c r="BF16" s="46">
        <v>22</v>
      </c>
      <c r="BG16" s="46">
        <v>33</v>
      </c>
      <c r="BH16" s="46">
        <v>28</v>
      </c>
      <c r="BI16" s="46">
        <v>19</v>
      </c>
      <c r="BJ16" s="46">
        <v>25</v>
      </c>
      <c r="BK16" s="46">
        <v>28</v>
      </c>
      <c r="BL16" s="46">
        <v>20</v>
      </c>
      <c r="BM16" s="96">
        <v>36</v>
      </c>
      <c r="BN16" s="46">
        <v>20</v>
      </c>
      <c r="BO16" s="46">
        <v>22</v>
      </c>
      <c r="BP16" s="46">
        <v>24</v>
      </c>
      <c r="BQ16" s="46">
        <v>30</v>
      </c>
      <c r="BR16" s="46">
        <v>20</v>
      </c>
      <c r="BS16" s="46">
        <v>27</v>
      </c>
      <c r="BT16" s="46">
        <v>30</v>
      </c>
      <c r="BU16" s="46">
        <v>20</v>
      </c>
      <c r="BV16" s="108">
        <f t="shared" si="6"/>
        <v>1650</v>
      </c>
      <c r="BW16" s="107">
        <f t="shared" si="8"/>
        <v>-2.0746104515581898E-2</v>
      </c>
      <c r="BX16" s="99" t="str">
        <f t="shared" si="9"/>
        <v>Burnett</v>
      </c>
      <c r="BY16" s="105">
        <f t="shared" si="7"/>
        <v>-0.28385416666666663</v>
      </c>
      <c r="BZ16" s="60"/>
      <c r="CA16" s="101">
        <v>2000</v>
      </c>
      <c r="CB16" s="46">
        <v>3</v>
      </c>
      <c r="CC16" s="46">
        <v>7</v>
      </c>
      <c r="CD16" s="20" t="s">
        <v>142</v>
      </c>
      <c r="CE16" s="20" t="s">
        <v>64</v>
      </c>
      <c r="CF16" s="54">
        <v>23</v>
      </c>
      <c r="CG16" s="46">
        <v>33</v>
      </c>
      <c r="CH16" s="76" t="s">
        <v>150</v>
      </c>
      <c r="CI16" s="46">
        <v>13</v>
      </c>
      <c r="CJ16" s="102" t="s">
        <v>146</v>
      </c>
      <c r="CK16" s="103"/>
    </row>
    <row r="17" spans="1:89" ht="15.75" customHeight="1">
      <c r="A17" s="12">
        <f t="shared" si="5"/>
        <v>3</v>
      </c>
      <c r="B17" s="92" t="s">
        <v>151</v>
      </c>
      <c r="C17" s="93">
        <v>24</v>
      </c>
      <c r="D17" s="46">
        <v>30</v>
      </c>
      <c r="E17" s="46">
        <v>32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97">
        <f t="shared" si="6"/>
        <v>86</v>
      </c>
      <c r="BW17" s="104">
        <f t="shared" si="8"/>
        <v>8.8851200150755094E-2</v>
      </c>
      <c r="BX17" s="99" t="str">
        <f t="shared" si="9"/>
        <v>Burnley</v>
      </c>
      <c r="BY17" s="105">
        <f t="shared" si="7"/>
        <v>-0.20370370370370372</v>
      </c>
      <c r="BZ17" s="110"/>
      <c r="CA17" s="101">
        <v>2011</v>
      </c>
      <c r="CB17" s="46">
        <v>2</v>
      </c>
      <c r="CC17" s="46">
        <v>8</v>
      </c>
      <c r="CD17" s="20" t="s">
        <v>37</v>
      </c>
      <c r="CE17" s="20" t="s">
        <v>37</v>
      </c>
      <c r="CF17" s="46">
        <v>23.33</v>
      </c>
      <c r="CG17" s="46">
        <v>39</v>
      </c>
      <c r="CH17" s="76" t="s">
        <v>136</v>
      </c>
      <c r="CI17" s="46">
        <v>15</v>
      </c>
      <c r="CJ17" s="106" t="s">
        <v>152</v>
      </c>
      <c r="CK17" s="103"/>
    </row>
    <row r="18" spans="1:89" ht="15.75" customHeight="1">
      <c r="A18" s="12">
        <f t="shared" si="5"/>
        <v>1</v>
      </c>
      <c r="B18" s="92" t="s">
        <v>153</v>
      </c>
      <c r="C18" s="9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>
        <v>28</v>
      </c>
      <c r="BM18" s="46"/>
      <c r="BN18" s="46"/>
      <c r="BO18" s="46"/>
      <c r="BP18" s="46"/>
      <c r="BQ18" s="46"/>
      <c r="BR18" s="46"/>
      <c r="BS18" s="46"/>
      <c r="BT18" s="46"/>
      <c r="BU18" s="46"/>
      <c r="BV18" s="97">
        <f t="shared" si="6"/>
        <v>28</v>
      </c>
      <c r="BW18" s="104">
        <f t="shared" si="8"/>
        <v>6.3529079217016449E-2</v>
      </c>
      <c r="BX18" s="99" t="str">
        <f t="shared" si="9"/>
        <v>Carson</v>
      </c>
      <c r="BY18" s="105">
        <f t="shared" si="7"/>
        <v>-0.22222222222222221</v>
      </c>
      <c r="BZ18" s="110"/>
      <c r="CA18" s="101">
        <v>2009</v>
      </c>
      <c r="CB18" s="46">
        <v>3</v>
      </c>
      <c r="CC18" s="46">
        <v>9</v>
      </c>
      <c r="CD18" s="20" t="s">
        <v>154</v>
      </c>
      <c r="CE18" s="20" t="s">
        <v>91</v>
      </c>
      <c r="CF18" s="46">
        <v>23.43</v>
      </c>
      <c r="CG18" s="46">
        <v>31</v>
      </c>
      <c r="CH18" s="76" t="s">
        <v>150</v>
      </c>
      <c r="CI18" s="46">
        <v>12</v>
      </c>
      <c r="CJ18" s="106" t="s">
        <v>149</v>
      </c>
      <c r="CK18" s="103"/>
    </row>
    <row r="19" spans="1:89" ht="15.6">
      <c r="A19" s="12">
        <f t="shared" si="5"/>
        <v>35</v>
      </c>
      <c r="B19" s="92" t="s">
        <v>155</v>
      </c>
      <c r="C19" s="9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>
        <v>28</v>
      </c>
      <c r="O19" s="46">
        <v>29</v>
      </c>
      <c r="P19" s="46">
        <v>30</v>
      </c>
      <c r="Q19" s="46">
        <v>22</v>
      </c>
      <c r="R19" s="46">
        <v>28</v>
      </c>
      <c r="S19" s="46">
        <v>24</v>
      </c>
      <c r="T19" s="46">
        <v>29</v>
      </c>
      <c r="U19" s="46">
        <v>18</v>
      </c>
      <c r="V19" s="46"/>
      <c r="W19" s="46">
        <v>28</v>
      </c>
      <c r="X19" s="46">
        <v>24</v>
      </c>
      <c r="Y19" s="46">
        <v>29</v>
      </c>
      <c r="Z19" s="94">
        <v>39</v>
      </c>
      <c r="AA19" s="46">
        <v>23</v>
      </c>
      <c r="AB19" s="94">
        <v>33</v>
      </c>
      <c r="AC19" s="46">
        <v>30</v>
      </c>
      <c r="AD19" s="46">
        <v>23</v>
      </c>
      <c r="AE19" s="46">
        <v>19</v>
      </c>
      <c r="AF19" s="46">
        <v>31</v>
      </c>
      <c r="AG19" s="46">
        <v>29</v>
      </c>
      <c r="AH19" s="46">
        <v>34</v>
      </c>
      <c r="AI19" s="46">
        <v>29</v>
      </c>
      <c r="AJ19" s="46">
        <v>33</v>
      </c>
      <c r="AK19" s="46">
        <v>29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>
        <v>30</v>
      </c>
      <c r="BB19" s="46">
        <v>17</v>
      </c>
      <c r="BC19" s="46">
        <v>30</v>
      </c>
      <c r="BD19" s="46"/>
      <c r="BE19" s="46"/>
      <c r="BF19" s="46"/>
      <c r="BG19" s="46"/>
      <c r="BH19" s="46"/>
      <c r="BI19" s="46"/>
      <c r="BJ19" s="46"/>
      <c r="BK19" s="46"/>
      <c r="BL19" s="46"/>
      <c r="BM19" s="46">
        <v>27</v>
      </c>
      <c r="BN19" s="46">
        <v>23</v>
      </c>
      <c r="BO19" s="46">
        <v>22</v>
      </c>
      <c r="BP19" s="46">
        <v>26</v>
      </c>
      <c r="BQ19" s="46">
        <v>26</v>
      </c>
      <c r="BR19" s="46">
        <v>32</v>
      </c>
      <c r="BS19" s="46">
        <v>20</v>
      </c>
      <c r="BT19" s="46">
        <v>22</v>
      </c>
      <c r="BU19" s="46">
        <v>19</v>
      </c>
      <c r="BV19" s="111">
        <f t="shared" si="6"/>
        <v>935</v>
      </c>
      <c r="BW19" s="104">
        <f t="shared" si="8"/>
        <v>1.4693560273377981E-2</v>
      </c>
      <c r="BX19" s="99" t="str">
        <f t="shared" si="9"/>
        <v>Colton</v>
      </c>
      <c r="BY19" s="105">
        <f t="shared" si="7"/>
        <v>-0.25793650793650791</v>
      </c>
      <c r="BZ19" s="60"/>
      <c r="CA19" s="101">
        <v>2004</v>
      </c>
      <c r="CB19" s="46">
        <v>3</v>
      </c>
      <c r="CC19" s="46">
        <v>10</v>
      </c>
      <c r="CD19" s="20" t="s">
        <v>156</v>
      </c>
      <c r="CE19" s="20" t="s">
        <v>76</v>
      </c>
      <c r="CF19" s="54">
        <v>23.54</v>
      </c>
      <c r="CG19" s="46">
        <v>30</v>
      </c>
      <c r="CH19" s="76" t="s">
        <v>139</v>
      </c>
      <c r="CI19" s="46">
        <v>17</v>
      </c>
      <c r="CJ19" s="102" t="s">
        <v>132</v>
      </c>
      <c r="CK19" s="103"/>
    </row>
    <row r="20" spans="1:89" s="113" customFormat="1" ht="15.6">
      <c r="A20" s="12">
        <f t="shared" si="5"/>
        <v>6</v>
      </c>
      <c r="B20" s="92" t="s">
        <v>157</v>
      </c>
      <c r="C20" s="9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>
        <v>26</v>
      </c>
      <c r="U20" s="46">
        <v>27</v>
      </c>
      <c r="V20" s="46">
        <v>24</v>
      </c>
      <c r="W20" s="46">
        <v>11</v>
      </c>
      <c r="X20" s="46">
        <v>27</v>
      </c>
      <c r="Y20" s="46">
        <v>24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97">
        <f t="shared" si="6"/>
        <v>139</v>
      </c>
      <c r="BW20" s="107">
        <f t="shared" si="8"/>
        <v>-0.12005629755258751</v>
      </c>
      <c r="BX20" s="99" t="str">
        <f t="shared" si="9"/>
        <v>Davies</v>
      </c>
      <c r="BY20" s="105">
        <f t="shared" si="7"/>
        <v>-0.35648148148148151</v>
      </c>
      <c r="BZ20" s="60"/>
      <c r="CA20" s="101">
        <v>2000</v>
      </c>
      <c r="CB20" s="46">
        <v>1</v>
      </c>
      <c r="CC20" s="46" t="s">
        <v>158</v>
      </c>
      <c r="CD20" s="20" t="s">
        <v>142</v>
      </c>
      <c r="CE20" s="20" t="s">
        <v>62</v>
      </c>
      <c r="CF20" s="54">
        <v>23.69</v>
      </c>
      <c r="CG20" s="46">
        <v>34</v>
      </c>
      <c r="CH20" s="76" t="s">
        <v>159</v>
      </c>
      <c r="CI20" s="46">
        <v>16</v>
      </c>
      <c r="CJ20" s="106" t="s">
        <v>147</v>
      </c>
      <c r="CK20" s="112"/>
    </row>
    <row r="21" spans="1:89" s="114" customFormat="1" ht="15.6">
      <c r="A21" s="12">
        <f t="shared" si="5"/>
        <v>24</v>
      </c>
      <c r="B21" s="92" t="s">
        <v>144</v>
      </c>
      <c r="C21" s="93">
        <v>38</v>
      </c>
      <c r="D21" s="46">
        <v>33</v>
      </c>
      <c r="E21" s="46">
        <v>29</v>
      </c>
      <c r="F21" s="46">
        <v>24</v>
      </c>
      <c r="G21" s="46">
        <v>23</v>
      </c>
      <c r="H21" s="46">
        <v>37</v>
      </c>
      <c r="I21" s="46">
        <v>22</v>
      </c>
      <c r="J21" s="46">
        <v>33</v>
      </c>
      <c r="K21" s="46">
        <v>27</v>
      </c>
      <c r="L21" s="46">
        <v>26</v>
      </c>
      <c r="M21" s="46">
        <v>15</v>
      </c>
      <c r="N21" s="46"/>
      <c r="O21" s="46"/>
      <c r="P21" s="46"/>
      <c r="Q21" s="46">
        <v>23</v>
      </c>
      <c r="R21" s="46"/>
      <c r="S21" s="46"/>
      <c r="T21" s="46">
        <v>22</v>
      </c>
      <c r="U21" s="94">
        <v>38</v>
      </c>
      <c r="V21" s="46">
        <v>20</v>
      </c>
      <c r="W21" s="46">
        <v>25</v>
      </c>
      <c r="X21" s="94">
        <v>30</v>
      </c>
      <c r="Y21" s="46">
        <v>31</v>
      </c>
      <c r="Z21" s="46">
        <v>33</v>
      </c>
      <c r="AA21" s="46">
        <v>20</v>
      </c>
      <c r="AB21" s="46">
        <v>29</v>
      </c>
      <c r="AC21" s="46">
        <v>30</v>
      </c>
      <c r="AD21" s="46">
        <v>19</v>
      </c>
      <c r="AE21" s="46">
        <v>24</v>
      </c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97">
        <f t="shared" si="6"/>
        <v>651</v>
      </c>
      <c r="BW21" s="104">
        <f t="shared" si="8"/>
        <v>3.029379549148481E-2</v>
      </c>
      <c r="BX21" s="99" t="str">
        <f t="shared" si="9"/>
        <v>Dennett</v>
      </c>
      <c r="BY21" s="105">
        <f t="shared" si="7"/>
        <v>-0.24652777777777779</v>
      </c>
      <c r="BZ21" s="60"/>
      <c r="CA21" s="101">
        <v>2002</v>
      </c>
      <c r="CB21" s="46">
        <v>1</v>
      </c>
      <c r="CC21" s="46" t="s">
        <v>158</v>
      </c>
      <c r="CD21" s="20" t="s">
        <v>160</v>
      </c>
      <c r="CE21" s="20" t="s">
        <v>68</v>
      </c>
      <c r="CF21" s="54">
        <v>23.69</v>
      </c>
      <c r="CG21" s="46">
        <v>32</v>
      </c>
      <c r="CH21" s="76" t="s">
        <v>161</v>
      </c>
      <c r="CI21" s="46">
        <v>11</v>
      </c>
      <c r="CJ21" s="106" t="s">
        <v>157</v>
      </c>
      <c r="CK21" s="8"/>
    </row>
    <row r="22" spans="1:89" s="113" customFormat="1" ht="15.6">
      <c r="A22" s="12">
        <f t="shared" si="5"/>
        <v>26</v>
      </c>
      <c r="B22" s="92" t="s">
        <v>162</v>
      </c>
      <c r="C22" s="93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>
        <v>19</v>
      </c>
      <c r="AJ22" s="94">
        <v>37</v>
      </c>
      <c r="AK22" s="46">
        <v>34</v>
      </c>
      <c r="AL22" s="46">
        <v>23</v>
      </c>
      <c r="AM22" s="94">
        <v>33</v>
      </c>
      <c r="AN22" s="46">
        <v>21</v>
      </c>
      <c r="AO22" s="46">
        <v>24</v>
      </c>
      <c r="AP22" s="46">
        <v>22</v>
      </c>
      <c r="AQ22" s="46">
        <v>30</v>
      </c>
      <c r="AR22" s="46">
        <v>31</v>
      </c>
      <c r="AS22" s="46">
        <v>26</v>
      </c>
      <c r="AT22" s="46">
        <v>23</v>
      </c>
      <c r="AU22" s="46"/>
      <c r="AV22" s="46"/>
      <c r="AW22" s="46"/>
      <c r="AX22" s="94">
        <v>39</v>
      </c>
      <c r="AY22" s="46">
        <v>24</v>
      </c>
      <c r="AZ22" s="46">
        <v>28</v>
      </c>
      <c r="BA22" s="46"/>
      <c r="BB22" s="46"/>
      <c r="BC22" s="46"/>
      <c r="BD22" s="46">
        <v>18</v>
      </c>
      <c r="BE22" s="46">
        <v>29</v>
      </c>
      <c r="BF22" s="46">
        <v>27</v>
      </c>
      <c r="BG22" s="46">
        <v>25</v>
      </c>
      <c r="BH22" s="46">
        <v>24</v>
      </c>
      <c r="BI22" s="46">
        <v>28</v>
      </c>
      <c r="BJ22" s="46">
        <v>16</v>
      </c>
      <c r="BK22" s="46">
        <v>23</v>
      </c>
      <c r="BL22" s="46"/>
      <c r="BM22" s="46">
        <v>23</v>
      </c>
      <c r="BN22" s="46">
        <v>31</v>
      </c>
      <c r="BO22" s="46">
        <v>27</v>
      </c>
      <c r="BP22" s="46"/>
      <c r="BQ22" s="46"/>
      <c r="BR22" s="46"/>
      <c r="BS22" s="46"/>
      <c r="BT22" s="46"/>
      <c r="BU22" s="46"/>
      <c r="BV22" s="97">
        <f t="shared" si="6"/>
        <v>685</v>
      </c>
      <c r="BW22" s="104">
        <f t="shared" si="8"/>
        <v>7.1074074678079135E-4</v>
      </c>
      <c r="BX22" s="99" t="str">
        <f t="shared" si="9"/>
        <v>Donnelly</v>
      </c>
      <c r="BY22" s="105">
        <f t="shared" si="7"/>
        <v>-0.26816239316239321</v>
      </c>
      <c r="BZ22" s="60"/>
      <c r="CA22" s="45">
        <v>2015</v>
      </c>
      <c r="CB22" s="46">
        <v>3</v>
      </c>
      <c r="CC22" s="46">
        <v>13</v>
      </c>
      <c r="CD22" s="20" t="s">
        <v>41</v>
      </c>
      <c r="CE22" s="20" t="s">
        <v>108</v>
      </c>
      <c r="CF22" s="54">
        <v>23.75</v>
      </c>
      <c r="CG22" s="46">
        <v>34</v>
      </c>
      <c r="CH22" s="76" t="s">
        <v>136</v>
      </c>
      <c r="CI22" s="46">
        <v>18</v>
      </c>
      <c r="CJ22" s="106" t="s">
        <v>135</v>
      </c>
      <c r="CK22" s="112"/>
    </row>
    <row r="23" spans="1:89" s="113" customFormat="1" ht="15.6">
      <c r="A23" s="12">
        <f t="shared" si="5"/>
        <v>8</v>
      </c>
      <c r="B23" s="92" t="s">
        <v>163</v>
      </c>
      <c r="C23" s="9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>
        <v>32</v>
      </c>
      <c r="AK23" s="46">
        <v>31</v>
      </c>
      <c r="AL23" s="46"/>
      <c r="AM23" s="46"/>
      <c r="AN23" s="46"/>
      <c r="AO23" s="46"/>
      <c r="AP23" s="46">
        <v>27</v>
      </c>
      <c r="AQ23" s="46">
        <v>31</v>
      </c>
      <c r="AR23" s="46"/>
      <c r="AS23" s="46">
        <v>28</v>
      </c>
      <c r="AT23" s="46">
        <v>21</v>
      </c>
      <c r="AU23" s="46"/>
      <c r="AV23" s="46">
        <v>27</v>
      </c>
      <c r="AW23" s="46">
        <v>19</v>
      </c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97">
        <f t="shared" si="6"/>
        <v>216</v>
      </c>
      <c r="BW23" s="104">
        <f t="shared" si="8"/>
        <v>2.5545897816408702E-2</v>
      </c>
      <c r="BX23" s="99" t="str">
        <f t="shared" si="9"/>
        <v>Elson</v>
      </c>
      <c r="BY23" s="105">
        <f t="shared" si="7"/>
        <v>-0.25</v>
      </c>
      <c r="BZ23" s="60"/>
      <c r="CA23" s="115">
        <v>2018</v>
      </c>
      <c r="CB23" s="116">
        <v>3</v>
      </c>
      <c r="CC23" s="116">
        <v>14</v>
      </c>
      <c r="CD23" s="117" t="s">
        <v>164</v>
      </c>
      <c r="CE23" s="117" t="s">
        <v>117</v>
      </c>
      <c r="CF23" s="118">
        <v>23.81</v>
      </c>
      <c r="CG23" s="116">
        <v>32</v>
      </c>
      <c r="CH23" s="119" t="s">
        <v>165</v>
      </c>
      <c r="CI23" s="116">
        <v>19</v>
      </c>
      <c r="CJ23" s="120" t="s">
        <v>155</v>
      </c>
      <c r="CK23" s="112"/>
    </row>
    <row r="24" spans="1:89" s="113" customFormat="1" ht="15.6">
      <c r="A24" s="12">
        <f t="shared" si="5"/>
        <v>6</v>
      </c>
      <c r="B24" s="92" t="s">
        <v>143</v>
      </c>
      <c r="C24" s="9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24</v>
      </c>
      <c r="R24" s="94">
        <v>31</v>
      </c>
      <c r="S24" s="46">
        <v>24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>
        <v>31</v>
      </c>
      <c r="AM24" s="46">
        <v>29</v>
      </c>
      <c r="AN24" s="46">
        <v>26</v>
      </c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97">
        <f t="shared" si="6"/>
        <v>165</v>
      </c>
      <c r="BW24" s="104">
        <f t="shared" si="8"/>
        <v>4.4537488516712687E-2</v>
      </c>
      <c r="BX24" s="99" t="str">
        <f t="shared" si="9"/>
        <v>Elway</v>
      </c>
      <c r="BY24" s="105">
        <f t="shared" si="7"/>
        <v>-0.23611111111111116</v>
      </c>
      <c r="BZ24" s="60"/>
      <c r="CA24" s="45">
        <v>2014</v>
      </c>
      <c r="CB24" s="46">
        <v>2</v>
      </c>
      <c r="CC24" s="46">
        <v>15</v>
      </c>
      <c r="CD24" s="20" t="s">
        <v>40</v>
      </c>
      <c r="CE24" s="20" t="s">
        <v>104</v>
      </c>
      <c r="CF24" s="54">
        <v>23.82</v>
      </c>
      <c r="CG24" s="46">
        <v>40</v>
      </c>
      <c r="CH24" s="76" t="s">
        <v>152</v>
      </c>
      <c r="CI24" s="46">
        <v>11</v>
      </c>
      <c r="CJ24" s="106" t="s">
        <v>136</v>
      </c>
      <c r="CK24" s="112"/>
    </row>
    <row r="25" spans="1:89" s="113" customFormat="1" ht="15.6">
      <c r="A25" s="12">
        <f t="shared" si="5"/>
        <v>17</v>
      </c>
      <c r="B25" s="92" t="s">
        <v>166</v>
      </c>
      <c r="C25" s="93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20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>
        <v>18</v>
      </c>
      <c r="BB25" s="94">
        <v>46</v>
      </c>
      <c r="BC25" s="46">
        <v>23</v>
      </c>
      <c r="BD25" s="46"/>
      <c r="BE25" s="20"/>
      <c r="BF25" s="46"/>
      <c r="BG25" s="46">
        <v>20</v>
      </c>
      <c r="BH25" s="46">
        <v>23</v>
      </c>
      <c r="BI25" s="46"/>
      <c r="BJ25" s="46">
        <v>31</v>
      </c>
      <c r="BK25" s="96">
        <v>33</v>
      </c>
      <c r="BL25" s="46">
        <v>25</v>
      </c>
      <c r="BM25" s="46">
        <v>32</v>
      </c>
      <c r="BN25" s="46">
        <v>20</v>
      </c>
      <c r="BO25" s="46">
        <v>26</v>
      </c>
      <c r="BP25" s="46">
        <v>28</v>
      </c>
      <c r="BQ25" s="46">
        <v>30</v>
      </c>
      <c r="BR25" s="46">
        <v>17</v>
      </c>
      <c r="BS25" s="96">
        <v>35</v>
      </c>
      <c r="BT25" s="46">
        <v>24</v>
      </c>
      <c r="BU25" s="46">
        <v>21</v>
      </c>
      <c r="BV25" s="97">
        <f t="shared" si="6"/>
        <v>452</v>
      </c>
      <c r="BW25" s="104">
        <f t="shared" si="8"/>
        <v>9.9057642985116434E-3</v>
      </c>
      <c r="BX25" s="99" t="str">
        <f t="shared" si="9"/>
        <v>English</v>
      </c>
      <c r="BY25" s="105">
        <f t="shared" si="7"/>
        <v>-0.26143790849673199</v>
      </c>
      <c r="BZ25" s="60"/>
      <c r="CA25" s="45">
        <v>2004</v>
      </c>
      <c r="CB25" s="46">
        <v>2</v>
      </c>
      <c r="CC25" s="46">
        <v>16</v>
      </c>
      <c r="CD25" s="20" t="s">
        <v>156</v>
      </c>
      <c r="CE25" s="20" t="s">
        <v>167</v>
      </c>
      <c r="CF25" s="54">
        <v>24</v>
      </c>
      <c r="CG25" s="46">
        <v>33</v>
      </c>
      <c r="CH25" s="76" t="s">
        <v>135</v>
      </c>
      <c r="CI25" s="46">
        <v>16</v>
      </c>
      <c r="CJ25" s="106" t="s">
        <v>139</v>
      </c>
      <c r="CK25" s="112"/>
    </row>
    <row r="26" spans="1:89" s="113" customFormat="1" ht="15.6">
      <c r="A26" s="12">
        <f t="shared" si="5"/>
        <v>22</v>
      </c>
      <c r="B26" s="92" t="s">
        <v>132</v>
      </c>
      <c r="C26" s="93"/>
      <c r="D26" s="46"/>
      <c r="E26" s="46"/>
      <c r="F26" s="46"/>
      <c r="G26" s="94">
        <v>31</v>
      </c>
      <c r="H26" s="46"/>
      <c r="I26" s="46"/>
      <c r="J26" s="46"/>
      <c r="K26" s="46"/>
      <c r="L26" s="46"/>
      <c r="M26" s="46"/>
      <c r="N26" s="46"/>
      <c r="O26" s="46"/>
      <c r="P26" s="46"/>
      <c r="Q26" s="46">
        <v>27</v>
      </c>
      <c r="R26" s="46">
        <v>17</v>
      </c>
      <c r="S26" s="46">
        <v>23</v>
      </c>
      <c r="T26" s="46">
        <v>36</v>
      </c>
      <c r="U26" s="46">
        <v>23</v>
      </c>
      <c r="V26" s="46">
        <v>26</v>
      </c>
      <c r="W26" s="46"/>
      <c r="X26" s="46"/>
      <c r="Y26" s="46"/>
      <c r="Z26" s="46"/>
      <c r="AA26" s="46"/>
      <c r="AB26" s="46"/>
      <c r="AC26" s="46">
        <v>18</v>
      </c>
      <c r="AD26" s="46">
        <v>33</v>
      </c>
      <c r="AE26" s="46">
        <v>17</v>
      </c>
      <c r="AF26" s="46">
        <v>35</v>
      </c>
      <c r="AG26" s="46">
        <v>29</v>
      </c>
      <c r="AH26" s="46">
        <v>29</v>
      </c>
      <c r="AI26" s="46">
        <v>33</v>
      </c>
      <c r="AJ26" s="46">
        <v>18</v>
      </c>
      <c r="AK26" s="46">
        <v>28</v>
      </c>
      <c r="AL26" s="46">
        <v>23</v>
      </c>
      <c r="AM26" s="46">
        <v>24</v>
      </c>
      <c r="AN26" s="46">
        <v>20</v>
      </c>
      <c r="AO26" s="46">
        <v>29</v>
      </c>
      <c r="AP26" s="46">
        <v>25</v>
      </c>
      <c r="AQ26" s="46">
        <v>33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97">
        <f t="shared" si="6"/>
        <v>577</v>
      </c>
      <c r="BW26" s="107">
        <f t="shared" si="8"/>
        <v>-3.8047423567880712E-3</v>
      </c>
      <c r="BX26" s="99" t="str">
        <f t="shared" si="9"/>
        <v>Entwisle</v>
      </c>
      <c r="BY26" s="105">
        <f t="shared" si="7"/>
        <v>-0.27146464646464652</v>
      </c>
      <c r="BZ26" s="60"/>
      <c r="CA26" s="45">
        <v>2007</v>
      </c>
      <c r="CB26" s="46">
        <v>3</v>
      </c>
      <c r="CC26" s="46">
        <v>17</v>
      </c>
      <c r="CD26" s="20" t="s">
        <v>168</v>
      </c>
      <c r="CE26" s="20" t="s">
        <v>85</v>
      </c>
      <c r="CF26" s="54">
        <v>24.05</v>
      </c>
      <c r="CG26" s="46">
        <v>34</v>
      </c>
      <c r="CH26" s="76" t="s">
        <v>169</v>
      </c>
      <c r="CI26" s="46">
        <v>17</v>
      </c>
      <c r="CJ26" s="106" t="s">
        <v>152</v>
      </c>
      <c r="CK26" s="112"/>
    </row>
    <row r="27" spans="1:89" s="113" customFormat="1" ht="15.6">
      <c r="A27" s="12">
        <f t="shared" si="5"/>
        <v>1</v>
      </c>
      <c r="B27" s="92" t="s">
        <v>170</v>
      </c>
      <c r="C27" s="93"/>
      <c r="D27" s="46"/>
      <c r="E27" s="46"/>
      <c r="F27" s="46"/>
      <c r="G27" s="46">
        <v>14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97">
        <f t="shared" si="6"/>
        <v>14</v>
      </c>
      <c r="BW27" s="107">
        <f t="shared" si="8"/>
        <v>-0.46823546039149178</v>
      </c>
      <c r="BX27" s="99" t="str">
        <f t="shared" si="9"/>
        <v>Fisher</v>
      </c>
      <c r="BY27" s="105">
        <f t="shared" si="7"/>
        <v>-0.61111111111111116</v>
      </c>
      <c r="BZ27" s="60"/>
      <c r="CA27" s="45">
        <v>2013</v>
      </c>
      <c r="CB27" s="46">
        <v>3</v>
      </c>
      <c r="CC27" s="46">
        <v>18</v>
      </c>
      <c r="CD27" s="20" t="s">
        <v>39</v>
      </c>
      <c r="CE27" s="20" t="s">
        <v>102</v>
      </c>
      <c r="CF27" s="54">
        <v>24.14</v>
      </c>
      <c r="CG27" s="46">
        <v>34</v>
      </c>
      <c r="CH27" s="76" t="s">
        <v>171</v>
      </c>
      <c r="CI27" s="46">
        <v>14</v>
      </c>
      <c r="CJ27" s="106" t="s">
        <v>172</v>
      </c>
      <c r="CK27" s="112"/>
    </row>
    <row r="28" spans="1:89" ht="15.6">
      <c r="A28" s="12">
        <f t="shared" si="5"/>
        <v>24</v>
      </c>
      <c r="B28" s="92" t="s">
        <v>173</v>
      </c>
      <c r="C28" s="9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>
        <v>23</v>
      </c>
      <c r="AP28" s="46">
        <v>20</v>
      </c>
      <c r="AQ28" s="46">
        <v>33</v>
      </c>
      <c r="AR28" s="46"/>
      <c r="AS28" s="46"/>
      <c r="AT28" s="46"/>
      <c r="AU28" s="46"/>
      <c r="AV28" s="46">
        <v>21</v>
      </c>
      <c r="AW28" s="46">
        <v>30</v>
      </c>
      <c r="AX28" s="46">
        <v>20</v>
      </c>
      <c r="AY28" s="46">
        <v>24</v>
      </c>
      <c r="AZ28" s="46"/>
      <c r="BA28" s="46">
        <v>32</v>
      </c>
      <c r="BB28" s="46">
        <v>29</v>
      </c>
      <c r="BC28" s="46">
        <v>31</v>
      </c>
      <c r="BD28" s="46">
        <v>24</v>
      </c>
      <c r="BE28" s="46">
        <v>21</v>
      </c>
      <c r="BF28" s="46">
        <v>23</v>
      </c>
      <c r="BG28" s="46">
        <v>35</v>
      </c>
      <c r="BH28" s="46">
        <v>25</v>
      </c>
      <c r="BI28" s="46">
        <v>32</v>
      </c>
      <c r="BJ28" s="46">
        <v>25</v>
      </c>
      <c r="BK28" s="46">
        <v>18</v>
      </c>
      <c r="BL28" s="46"/>
      <c r="BM28" s="46">
        <v>33</v>
      </c>
      <c r="BN28" s="46">
        <v>25</v>
      </c>
      <c r="BO28" s="46">
        <v>22</v>
      </c>
      <c r="BP28" s="46">
        <v>19</v>
      </c>
      <c r="BQ28" s="46">
        <v>30</v>
      </c>
      <c r="BR28" s="46">
        <v>28</v>
      </c>
      <c r="BS28" s="46"/>
      <c r="BT28" s="46"/>
      <c r="BU28" s="46"/>
      <c r="BV28" s="97">
        <f t="shared" si="6"/>
        <v>623</v>
      </c>
      <c r="BW28" s="107">
        <f t="shared" si="8"/>
        <v>-1.4019916142557598E-2</v>
      </c>
      <c r="BX28" s="99" t="str">
        <f t="shared" si="9"/>
        <v>Foster</v>
      </c>
      <c r="BY28" s="105">
        <f t="shared" si="7"/>
        <v>-0.27893518518518523</v>
      </c>
      <c r="BZ28" s="60"/>
      <c r="CA28" s="45">
        <v>2002</v>
      </c>
      <c r="CB28" s="46">
        <v>2</v>
      </c>
      <c r="CC28" s="46">
        <v>19</v>
      </c>
      <c r="CD28" s="20" t="s">
        <v>160</v>
      </c>
      <c r="CE28" s="20" t="s">
        <v>69</v>
      </c>
      <c r="CF28" s="46">
        <v>24.19</v>
      </c>
      <c r="CG28" s="46">
        <v>30</v>
      </c>
      <c r="CH28" s="76" t="s">
        <v>144</v>
      </c>
      <c r="CI28" s="46">
        <v>15</v>
      </c>
      <c r="CJ28" s="106" t="s">
        <v>135</v>
      </c>
      <c r="CK28" s="103"/>
    </row>
    <row r="29" spans="1:89" s="113" customFormat="1" ht="15.6">
      <c r="A29" s="12">
        <f t="shared" si="5"/>
        <v>1</v>
      </c>
      <c r="B29" s="92" t="s">
        <v>174</v>
      </c>
      <c r="C29" s="93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>
        <v>28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97">
        <f t="shared" si="6"/>
        <v>28</v>
      </c>
      <c r="BW29" s="104">
        <f t="shared" si="8"/>
        <v>6.3529079217016449E-2</v>
      </c>
      <c r="BX29" s="99" t="str">
        <f t="shared" si="9"/>
        <v>Groves</v>
      </c>
      <c r="BY29" s="105">
        <f t="shared" si="7"/>
        <v>-0.22222222222222221</v>
      </c>
      <c r="BZ29" s="60"/>
      <c r="CA29" s="45">
        <v>2010</v>
      </c>
      <c r="CB29" s="46">
        <v>2</v>
      </c>
      <c r="CC29" s="46">
        <v>20</v>
      </c>
      <c r="CD29" s="20" t="s">
        <v>36</v>
      </c>
      <c r="CE29" s="20" t="s">
        <v>93</v>
      </c>
      <c r="CF29" s="46">
        <v>24.27</v>
      </c>
      <c r="CG29" s="46">
        <v>36</v>
      </c>
      <c r="CH29" s="76" t="s">
        <v>140</v>
      </c>
      <c r="CI29" s="46">
        <v>19</v>
      </c>
      <c r="CJ29" s="106" t="s">
        <v>175</v>
      </c>
      <c r="CK29" s="112"/>
    </row>
    <row r="30" spans="1:89" s="113" customFormat="1" ht="15.6">
      <c r="A30" s="12">
        <f t="shared" si="5"/>
        <v>2</v>
      </c>
      <c r="B30" s="92" t="s">
        <v>176</v>
      </c>
      <c r="C30" s="93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>
        <v>33</v>
      </c>
      <c r="P30" s="46">
        <v>33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97">
        <f t="shared" si="6"/>
        <v>66</v>
      </c>
      <c r="BW30" s="104">
        <f t="shared" si="8"/>
        <v>0.25344498622005518</v>
      </c>
      <c r="BX30" s="99" t="str">
        <f t="shared" si="9"/>
        <v>Hall</v>
      </c>
      <c r="BY30" s="105">
        <f t="shared" si="7"/>
        <v>-8.333333333333337E-2</v>
      </c>
      <c r="BZ30" s="60"/>
      <c r="CA30" s="45">
        <v>2013</v>
      </c>
      <c r="CB30" s="46">
        <v>2</v>
      </c>
      <c r="CC30" s="46">
        <v>21</v>
      </c>
      <c r="CD30" s="20" t="s">
        <v>39</v>
      </c>
      <c r="CE30" s="20" t="s">
        <v>101</v>
      </c>
      <c r="CF30" s="54">
        <v>24.43</v>
      </c>
      <c r="CG30" s="46">
        <v>32</v>
      </c>
      <c r="CH30" s="76" t="s">
        <v>172</v>
      </c>
      <c r="CI30" s="46">
        <v>13</v>
      </c>
      <c r="CJ30" s="106" t="s">
        <v>152</v>
      </c>
      <c r="CK30" s="112"/>
    </row>
    <row r="31" spans="1:89" s="113" customFormat="1" ht="15.6">
      <c r="A31" s="12">
        <f t="shared" si="5"/>
        <v>12</v>
      </c>
      <c r="B31" s="92" t="s">
        <v>177</v>
      </c>
      <c r="C31" s="93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>
        <v>21</v>
      </c>
      <c r="BE31" s="46">
        <v>22</v>
      </c>
      <c r="BF31" s="46">
        <v>14</v>
      </c>
      <c r="BG31" s="46">
        <v>30</v>
      </c>
      <c r="BH31" s="46">
        <v>22</v>
      </c>
      <c r="BI31" s="46">
        <v>20</v>
      </c>
      <c r="BJ31" s="46">
        <v>28</v>
      </c>
      <c r="BK31" s="46">
        <v>25</v>
      </c>
      <c r="BL31" s="46">
        <v>21</v>
      </c>
      <c r="BM31" s="46">
        <v>23</v>
      </c>
      <c r="BN31" s="46">
        <v>23</v>
      </c>
      <c r="BO31" s="46">
        <v>17</v>
      </c>
      <c r="BP31" s="46"/>
      <c r="BQ31" s="46"/>
      <c r="BR31" s="46"/>
      <c r="BS31" s="46"/>
      <c r="BT31" s="46"/>
      <c r="BU31" s="46"/>
      <c r="BV31" s="97">
        <f t="shared" si="6"/>
        <v>266</v>
      </c>
      <c r="BW31" s="121">
        <f t="shared" si="8"/>
        <v>-0.15803947895319514</v>
      </c>
      <c r="BX31" s="99" t="str">
        <f t="shared" si="9"/>
        <v>Jeffrey</v>
      </c>
      <c r="BY31" s="105">
        <f t="shared" si="7"/>
        <v>-0.3842592592592593</v>
      </c>
      <c r="BZ31" s="60"/>
      <c r="CA31" s="45">
        <v>2015</v>
      </c>
      <c r="CB31" s="46">
        <v>2</v>
      </c>
      <c r="CC31" s="46">
        <v>22</v>
      </c>
      <c r="CD31" s="20" t="s">
        <v>41</v>
      </c>
      <c r="CE31" s="20" t="s">
        <v>178</v>
      </c>
      <c r="CF31" s="54">
        <v>24.53</v>
      </c>
      <c r="CG31" s="46">
        <v>33</v>
      </c>
      <c r="CH31" s="76" t="s">
        <v>166</v>
      </c>
      <c r="CI31" s="46">
        <v>18</v>
      </c>
      <c r="CJ31" s="106" t="s">
        <v>173</v>
      </c>
      <c r="CK31" s="112"/>
    </row>
    <row r="32" spans="1:89" s="113" customFormat="1" ht="15.6">
      <c r="A32" s="12">
        <f t="shared" si="5"/>
        <v>39</v>
      </c>
      <c r="B32" s="92" t="s">
        <v>140</v>
      </c>
      <c r="C32" s="93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>
        <v>23</v>
      </c>
      <c r="AD32" s="46">
        <v>28</v>
      </c>
      <c r="AE32" s="46">
        <v>27</v>
      </c>
      <c r="AF32" s="46"/>
      <c r="AG32" s="46"/>
      <c r="AH32" s="46"/>
      <c r="AI32" s="94">
        <v>41</v>
      </c>
      <c r="AJ32" s="46">
        <v>29</v>
      </c>
      <c r="AK32" s="46">
        <v>20</v>
      </c>
      <c r="AL32" s="46">
        <v>25</v>
      </c>
      <c r="AM32" s="46">
        <v>21</v>
      </c>
      <c r="AN32" s="46">
        <v>24</v>
      </c>
      <c r="AO32" s="46">
        <v>26</v>
      </c>
      <c r="AP32" s="46">
        <v>14</v>
      </c>
      <c r="AQ32" s="46">
        <v>32</v>
      </c>
      <c r="AR32" s="46">
        <v>23</v>
      </c>
      <c r="AS32" s="46">
        <v>28</v>
      </c>
      <c r="AT32" s="46"/>
      <c r="AU32" s="46">
        <v>30</v>
      </c>
      <c r="AV32" s="94">
        <v>36</v>
      </c>
      <c r="AW32" s="94">
        <v>36</v>
      </c>
      <c r="AX32" s="46">
        <v>30</v>
      </c>
      <c r="AY32" s="46">
        <v>18</v>
      </c>
      <c r="AZ32" s="46">
        <v>25</v>
      </c>
      <c r="BA32" s="94">
        <v>37</v>
      </c>
      <c r="BB32" s="46">
        <v>31</v>
      </c>
      <c r="BC32" s="46">
        <v>28</v>
      </c>
      <c r="BD32" s="46">
        <v>19</v>
      </c>
      <c r="BE32" s="46">
        <v>23</v>
      </c>
      <c r="BF32" s="46">
        <v>28</v>
      </c>
      <c r="BG32" s="46">
        <v>34</v>
      </c>
      <c r="BH32" s="46">
        <v>25</v>
      </c>
      <c r="BI32" s="96">
        <v>36</v>
      </c>
      <c r="BJ32" s="46">
        <v>21</v>
      </c>
      <c r="BK32" s="46">
        <v>19</v>
      </c>
      <c r="BL32" s="46">
        <v>27</v>
      </c>
      <c r="BM32" s="46">
        <v>22</v>
      </c>
      <c r="BN32" s="46">
        <v>20</v>
      </c>
      <c r="BO32" s="46">
        <v>29</v>
      </c>
      <c r="BP32" s="96">
        <v>36</v>
      </c>
      <c r="BQ32" s="46">
        <v>32</v>
      </c>
      <c r="BR32" s="46"/>
      <c r="BS32" s="20"/>
      <c r="BT32" s="46">
        <v>23</v>
      </c>
      <c r="BU32" s="46">
        <v>20</v>
      </c>
      <c r="BV32" s="97">
        <f t="shared" si="6"/>
        <v>1046</v>
      </c>
      <c r="BW32" s="104">
        <f t="shared" si="8"/>
        <v>1.8728403718863751E-2</v>
      </c>
      <c r="BX32" s="99" t="str">
        <f t="shared" si="9"/>
        <v>Judd</v>
      </c>
      <c r="BY32" s="105">
        <f t="shared" si="7"/>
        <v>-0.25498575498575493</v>
      </c>
      <c r="BZ32" s="60"/>
      <c r="CA32" s="101">
        <v>2007</v>
      </c>
      <c r="CB32" s="46">
        <v>2</v>
      </c>
      <c r="CC32" s="46">
        <v>23</v>
      </c>
      <c r="CD32" s="20" t="s">
        <v>168</v>
      </c>
      <c r="CE32" s="20" t="s">
        <v>84</v>
      </c>
      <c r="CF32" s="54">
        <v>24.62</v>
      </c>
      <c r="CG32" s="46">
        <v>33</v>
      </c>
      <c r="CH32" s="76" t="s">
        <v>162</v>
      </c>
      <c r="CI32" s="46">
        <v>18</v>
      </c>
      <c r="CJ32" s="106" t="s">
        <v>141</v>
      </c>
      <c r="CK32" s="112"/>
    </row>
    <row r="33" spans="1:89" s="113" customFormat="1" ht="15.6">
      <c r="A33" s="12">
        <f t="shared" si="5"/>
        <v>43</v>
      </c>
      <c r="B33" s="92" t="s">
        <v>172</v>
      </c>
      <c r="C33" s="93"/>
      <c r="D33" s="46"/>
      <c r="E33" s="46"/>
      <c r="F33" s="46"/>
      <c r="G33" s="46"/>
      <c r="H33" s="46">
        <v>25</v>
      </c>
      <c r="I33" s="46">
        <v>29</v>
      </c>
      <c r="J33" s="46">
        <v>29</v>
      </c>
      <c r="K33" s="46"/>
      <c r="L33" s="46"/>
      <c r="M33" s="46"/>
      <c r="N33" s="46"/>
      <c r="O33" s="46"/>
      <c r="P33" s="46"/>
      <c r="Q33" s="46"/>
      <c r="R33" s="46"/>
      <c r="S33" s="46"/>
      <c r="T33" s="94">
        <v>40</v>
      </c>
      <c r="U33" s="46">
        <v>25</v>
      </c>
      <c r="V33" s="46">
        <v>27</v>
      </c>
      <c r="W33" s="46">
        <v>18</v>
      </c>
      <c r="X33" s="46">
        <v>18</v>
      </c>
      <c r="Y33" s="46">
        <v>27</v>
      </c>
      <c r="Z33" s="46"/>
      <c r="AA33" s="46"/>
      <c r="AB33" s="46"/>
      <c r="AC33" s="46"/>
      <c r="AD33" s="46"/>
      <c r="AE33" s="46"/>
      <c r="AF33" s="46">
        <v>24</v>
      </c>
      <c r="AG33" s="46">
        <v>19</v>
      </c>
      <c r="AH33" s="46">
        <v>31</v>
      </c>
      <c r="AI33" s="46">
        <v>36</v>
      </c>
      <c r="AJ33" s="46">
        <v>25</v>
      </c>
      <c r="AK33" s="46">
        <v>30</v>
      </c>
      <c r="AL33" s="46">
        <v>23</v>
      </c>
      <c r="AM33" s="46">
        <v>27</v>
      </c>
      <c r="AN33" s="46">
        <v>25</v>
      </c>
      <c r="AO33" s="46"/>
      <c r="AP33" s="46"/>
      <c r="AQ33" s="46"/>
      <c r="AR33" s="46">
        <v>15</v>
      </c>
      <c r="AS33" s="94">
        <v>42</v>
      </c>
      <c r="AT33" s="46">
        <v>31</v>
      </c>
      <c r="AU33" s="46">
        <v>35</v>
      </c>
      <c r="AV33" s="46">
        <v>21</v>
      </c>
      <c r="AW33" s="46">
        <v>31</v>
      </c>
      <c r="AX33" s="46">
        <v>28</v>
      </c>
      <c r="AY33" s="46"/>
      <c r="AZ33" s="46"/>
      <c r="BA33" s="46">
        <v>17</v>
      </c>
      <c r="BB33" s="46">
        <v>19</v>
      </c>
      <c r="BC33" s="46">
        <v>23</v>
      </c>
      <c r="BD33" s="46">
        <v>24</v>
      </c>
      <c r="BE33" s="96">
        <v>32</v>
      </c>
      <c r="BF33" s="46">
        <v>14</v>
      </c>
      <c r="BG33" s="46">
        <v>26</v>
      </c>
      <c r="BH33" s="46">
        <v>19</v>
      </c>
      <c r="BI33" s="46">
        <v>20</v>
      </c>
      <c r="BJ33" s="46">
        <v>30</v>
      </c>
      <c r="BK33" s="46">
        <v>21</v>
      </c>
      <c r="BL33" s="46">
        <v>23</v>
      </c>
      <c r="BM33" s="46">
        <v>30</v>
      </c>
      <c r="BN33" s="46">
        <v>22</v>
      </c>
      <c r="BO33" s="46">
        <v>21</v>
      </c>
      <c r="BP33" s="46">
        <v>24</v>
      </c>
      <c r="BQ33" s="96">
        <v>36</v>
      </c>
      <c r="BR33" s="46">
        <v>25</v>
      </c>
      <c r="BS33" s="46"/>
      <c r="BT33" s="20"/>
      <c r="BU33" s="46"/>
      <c r="BV33" s="97">
        <f t="shared" si="6"/>
        <v>1107</v>
      </c>
      <c r="BW33" s="121">
        <f t="shared" si="8"/>
        <v>-2.2153911384354297E-2</v>
      </c>
      <c r="BX33" s="99" t="str">
        <f t="shared" si="9"/>
        <v>Luther</v>
      </c>
      <c r="BY33" s="105">
        <f t="shared" si="7"/>
        <v>-0.28488372093023251</v>
      </c>
      <c r="BZ33" s="60"/>
      <c r="CA33" s="101">
        <v>2008</v>
      </c>
      <c r="CB33" s="46">
        <v>1</v>
      </c>
      <c r="CC33" s="46">
        <v>24</v>
      </c>
      <c r="CD33" s="20" t="s">
        <v>138</v>
      </c>
      <c r="CE33" s="20" t="s">
        <v>86</v>
      </c>
      <c r="CF33" s="46">
        <v>24.65</v>
      </c>
      <c r="CG33" s="46">
        <v>34</v>
      </c>
      <c r="CH33" s="76" t="s">
        <v>149</v>
      </c>
      <c r="CI33" s="46">
        <v>16</v>
      </c>
      <c r="CJ33" s="106" t="s">
        <v>150</v>
      </c>
      <c r="CK33" s="112"/>
    </row>
    <row r="34" spans="1:89" s="113" customFormat="1" ht="15.6">
      <c r="A34" s="12">
        <f t="shared" si="5"/>
        <v>27</v>
      </c>
      <c r="B34" s="92" t="s">
        <v>146</v>
      </c>
      <c r="C34" s="93"/>
      <c r="D34" s="46"/>
      <c r="E34" s="46"/>
      <c r="F34" s="46"/>
      <c r="G34" s="46"/>
      <c r="H34" s="46"/>
      <c r="I34" s="46"/>
      <c r="J34" s="46"/>
      <c r="K34" s="46">
        <v>23</v>
      </c>
      <c r="L34" s="46">
        <v>35</v>
      </c>
      <c r="M34" s="46">
        <v>25</v>
      </c>
      <c r="N34" s="46">
        <v>27</v>
      </c>
      <c r="O34" s="46">
        <v>26</v>
      </c>
      <c r="P34" s="46">
        <v>27</v>
      </c>
      <c r="Q34" s="46">
        <v>26</v>
      </c>
      <c r="R34" s="46">
        <v>26</v>
      </c>
      <c r="S34" s="46">
        <v>13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>
        <v>10</v>
      </c>
      <c r="BE34" s="46">
        <v>31</v>
      </c>
      <c r="BF34" s="46">
        <v>22</v>
      </c>
      <c r="BG34" s="46">
        <v>30</v>
      </c>
      <c r="BH34" s="46">
        <v>17</v>
      </c>
      <c r="BI34" s="46">
        <v>30</v>
      </c>
      <c r="BJ34" s="46">
        <v>25</v>
      </c>
      <c r="BK34" s="46">
        <v>28</v>
      </c>
      <c r="BL34" s="46">
        <v>28</v>
      </c>
      <c r="BM34" s="46">
        <v>25</v>
      </c>
      <c r="BN34" s="46">
        <v>21</v>
      </c>
      <c r="BO34" s="46">
        <v>21</v>
      </c>
      <c r="BP34" s="46">
        <v>26</v>
      </c>
      <c r="BQ34" s="46">
        <v>30</v>
      </c>
      <c r="BR34" s="46">
        <v>19</v>
      </c>
      <c r="BS34" s="46">
        <v>13</v>
      </c>
      <c r="BT34" s="96">
        <v>35</v>
      </c>
      <c r="BU34" s="46">
        <v>20</v>
      </c>
      <c r="BV34" s="97">
        <f t="shared" si="6"/>
        <v>659</v>
      </c>
      <c r="BW34" s="107">
        <f t="shared" si="8"/>
        <v>-7.2929016925907475E-2</v>
      </c>
      <c r="BX34" s="99" t="str">
        <f t="shared" si="9"/>
        <v>Maddocks</v>
      </c>
      <c r="BY34" s="105">
        <f t="shared" si="7"/>
        <v>-0.32201646090534974</v>
      </c>
      <c r="BZ34" s="60"/>
      <c r="CA34" s="115">
        <v>2018</v>
      </c>
      <c r="CB34" s="116">
        <v>1</v>
      </c>
      <c r="CC34" s="116">
        <v>25</v>
      </c>
      <c r="CD34" s="117" t="s">
        <v>164</v>
      </c>
      <c r="CE34" s="117" t="s">
        <v>115</v>
      </c>
      <c r="CF34" s="116">
        <v>24.75</v>
      </c>
      <c r="CG34" s="116">
        <v>35</v>
      </c>
      <c r="CH34" s="119" t="s">
        <v>146</v>
      </c>
      <c r="CI34" s="116">
        <v>13</v>
      </c>
      <c r="CJ34" s="120" t="s">
        <v>146</v>
      </c>
      <c r="CK34" s="112"/>
    </row>
    <row r="35" spans="1:89" s="113" customFormat="1" ht="15.6">
      <c r="A35" s="12">
        <f t="shared" si="5"/>
        <v>25</v>
      </c>
      <c r="B35" s="92" t="s">
        <v>161</v>
      </c>
      <c r="C35" s="93"/>
      <c r="D35" s="46"/>
      <c r="E35" s="46"/>
      <c r="F35" s="46"/>
      <c r="G35" s="46"/>
      <c r="H35" s="46"/>
      <c r="I35" s="46"/>
      <c r="J35" s="46"/>
      <c r="K35" s="46"/>
      <c r="L35" s="46">
        <v>30</v>
      </c>
      <c r="M35" s="46"/>
      <c r="N35" s="46">
        <v>29</v>
      </c>
      <c r="O35" s="46">
        <v>28</v>
      </c>
      <c r="P35" s="46">
        <v>25</v>
      </c>
      <c r="Q35" s="46">
        <v>17</v>
      </c>
      <c r="R35" s="46">
        <v>14</v>
      </c>
      <c r="S35" s="46">
        <v>22</v>
      </c>
      <c r="T35" s="46">
        <v>33</v>
      </c>
      <c r="U35" s="46">
        <v>28</v>
      </c>
      <c r="V35" s="46">
        <v>20</v>
      </c>
      <c r="W35" s="94">
        <v>32</v>
      </c>
      <c r="X35" s="46">
        <v>26</v>
      </c>
      <c r="Y35" s="46">
        <v>21</v>
      </c>
      <c r="Z35" s="46">
        <v>27</v>
      </c>
      <c r="AA35" s="46">
        <v>23</v>
      </c>
      <c r="AB35" s="46">
        <v>23</v>
      </c>
      <c r="AC35" s="46">
        <v>29</v>
      </c>
      <c r="AD35" s="46">
        <v>17</v>
      </c>
      <c r="AE35" s="46">
        <v>26</v>
      </c>
      <c r="AF35" s="46">
        <v>24</v>
      </c>
      <c r="AG35" s="46">
        <v>21</v>
      </c>
      <c r="AH35" s="46">
        <v>33</v>
      </c>
      <c r="AI35" s="46"/>
      <c r="AJ35" s="46"/>
      <c r="AK35" s="46"/>
      <c r="AL35" s="46">
        <v>29</v>
      </c>
      <c r="AM35" s="46">
        <v>19</v>
      </c>
      <c r="AN35" s="46">
        <v>19</v>
      </c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97">
        <f t="shared" si="6"/>
        <v>615</v>
      </c>
      <c r="BW35" s="107">
        <f t="shared" si="8"/>
        <v>-6.5613737545049733E-2</v>
      </c>
      <c r="BX35" s="99" t="str">
        <f t="shared" si="9"/>
        <v>McGuire</v>
      </c>
      <c r="BY35" s="105">
        <f t="shared" si="7"/>
        <v>-0.31666666666666665</v>
      </c>
      <c r="BZ35" s="60"/>
      <c r="CA35" s="45">
        <v>2016</v>
      </c>
      <c r="CB35" s="46">
        <v>2</v>
      </c>
      <c r="CC35" s="46">
        <v>26</v>
      </c>
      <c r="CD35" s="20" t="s">
        <v>148</v>
      </c>
      <c r="CE35" s="20" t="s">
        <v>110</v>
      </c>
      <c r="CF35" s="54">
        <v>24.76</v>
      </c>
      <c r="CG35" s="46">
        <v>33</v>
      </c>
      <c r="CH35" s="76" t="s">
        <v>179</v>
      </c>
      <c r="CI35" s="46">
        <v>20</v>
      </c>
      <c r="CJ35" s="106" t="s">
        <v>140</v>
      </c>
      <c r="CK35" s="112"/>
    </row>
    <row r="36" spans="1:89" s="113" customFormat="1" ht="15.6">
      <c r="A36" s="12">
        <f t="shared" si="5"/>
        <v>6</v>
      </c>
      <c r="B36" s="92" t="s">
        <v>180</v>
      </c>
      <c r="C36" s="9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20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>
        <v>14</v>
      </c>
      <c r="BQ36" s="46">
        <v>27</v>
      </c>
      <c r="BR36" s="46">
        <v>22</v>
      </c>
      <c r="BS36" s="46">
        <v>34</v>
      </c>
      <c r="BT36" s="46">
        <v>28</v>
      </c>
      <c r="BU36" s="46">
        <v>25</v>
      </c>
      <c r="BV36" s="97">
        <f t="shared" si="6"/>
        <v>150</v>
      </c>
      <c r="BW36" s="107">
        <f t="shared" si="8"/>
        <v>-5.0420464984806679E-2</v>
      </c>
      <c r="BX36" s="99" t="str">
        <f t="shared" si="9"/>
        <v>Nicholson.P</v>
      </c>
      <c r="BY36" s="105">
        <f t="shared" si="7"/>
        <v>-0.30555555555555558</v>
      </c>
      <c r="BZ36" s="60"/>
      <c r="CA36" s="45">
        <v>2017</v>
      </c>
      <c r="CB36" s="46">
        <v>3</v>
      </c>
      <c r="CC36" s="46">
        <v>27</v>
      </c>
      <c r="CD36" s="20" t="s">
        <v>43</v>
      </c>
      <c r="CE36" s="20" t="s">
        <v>181</v>
      </c>
      <c r="CF36" s="46">
        <v>25.07</v>
      </c>
      <c r="CG36" s="46">
        <v>33</v>
      </c>
      <c r="CH36" s="76" t="s">
        <v>131</v>
      </c>
      <c r="CI36" s="46">
        <v>17</v>
      </c>
      <c r="CJ36" s="106" t="s">
        <v>166</v>
      </c>
      <c r="CK36" s="112"/>
    </row>
    <row r="37" spans="1:89" s="113" customFormat="1" ht="15.6">
      <c r="A37" s="12">
        <f t="shared" si="5"/>
        <v>63</v>
      </c>
      <c r="B37" s="92" t="s">
        <v>179</v>
      </c>
      <c r="C37" s="93"/>
      <c r="D37" s="46"/>
      <c r="E37" s="46"/>
      <c r="F37" s="46"/>
      <c r="G37" s="46"/>
      <c r="H37" s="46"/>
      <c r="I37" s="46"/>
      <c r="J37" s="46"/>
      <c r="K37" s="46">
        <v>32</v>
      </c>
      <c r="L37" s="46">
        <v>33</v>
      </c>
      <c r="M37" s="46">
        <v>31</v>
      </c>
      <c r="N37" s="46">
        <v>34</v>
      </c>
      <c r="O37" s="46">
        <v>30</v>
      </c>
      <c r="P37" s="46">
        <v>26</v>
      </c>
      <c r="Q37" s="46">
        <v>31</v>
      </c>
      <c r="R37" s="46">
        <v>17</v>
      </c>
      <c r="S37" s="46">
        <v>26</v>
      </c>
      <c r="T37" s="46">
        <v>27</v>
      </c>
      <c r="U37" s="46">
        <v>24</v>
      </c>
      <c r="V37" s="46">
        <v>22</v>
      </c>
      <c r="W37" s="46">
        <v>28</v>
      </c>
      <c r="X37" s="46">
        <v>25</v>
      </c>
      <c r="Y37" s="46">
        <v>29</v>
      </c>
      <c r="Z37" s="46">
        <v>29</v>
      </c>
      <c r="AA37" s="46">
        <v>29</v>
      </c>
      <c r="AB37" s="46">
        <v>29</v>
      </c>
      <c r="AC37" s="46">
        <v>28</v>
      </c>
      <c r="AD37" s="46">
        <v>26</v>
      </c>
      <c r="AE37" s="46">
        <v>23</v>
      </c>
      <c r="AF37" s="46">
        <v>32</v>
      </c>
      <c r="AG37" s="46">
        <v>27</v>
      </c>
      <c r="AH37" s="46">
        <v>22</v>
      </c>
      <c r="AI37" s="46">
        <v>35</v>
      </c>
      <c r="AJ37" s="46">
        <v>32</v>
      </c>
      <c r="AK37" s="46">
        <v>30</v>
      </c>
      <c r="AL37" s="46">
        <v>26</v>
      </c>
      <c r="AM37" s="46">
        <v>19</v>
      </c>
      <c r="AN37" s="46">
        <v>27</v>
      </c>
      <c r="AO37" s="46">
        <v>18</v>
      </c>
      <c r="AP37" s="46">
        <v>23</v>
      </c>
      <c r="AQ37" s="46">
        <v>26</v>
      </c>
      <c r="AR37" s="46">
        <v>30</v>
      </c>
      <c r="AS37" s="46">
        <v>41</v>
      </c>
      <c r="AT37" s="46">
        <v>25</v>
      </c>
      <c r="AU37" s="46">
        <v>24</v>
      </c>
      <c r="AV37" s="46">
        <v>26</v>
      </c>
      <c r="AW37" s="46">
        <v>23</v>
      </c>
      <c r="AX37" s="46">
        <v>24</v>
      </c>
      <c r="AY37" s="46">
        <v>23</v>
      </c>
      <c r="AZ37" s="94">
        <v>33</v>
      </c>
      <c r="BA37" s="46">
        <v>26</v>
      </c>
      <c r="BB37" s="46">
        <v>23</v>
      </c>
      <c r="BC37" s="46">
        <v>28</v>
      </c>
      <c r="BD37" s="46">
        <v>26</v>
      </c>
      <c r="BE37" s="46">
        <v>28</v>
      </c>
      <c r="BF37" s="46">
        <v>27</v>
      </c>
      <c r="BG37" s="46">
        <v>23</v>
      </c>
      <c r="BH37" s="46">
        <v>17</v>
      </c>
      <c r="BI37" s="46">
        <v>29</v>
      </c>
      <c r="BJ37" s="46">
        <v>25</v>
      </c>
      <c r="BK37" s="46">
        <v>20</v>
      </c>
      <c r="BL37" s="46">
        <v>26</v>
      </c>
      <c r="BM37" s="46">
        <v>29</v>
      </c>
      <c r="BN37" s="96">
        <v>33</v>
      </c>
      <c r="BO37" s="46">
        <v>21</v>
      </c>
      <c r="BP37" s="46">
        <v>22</v>
      </c>
      <c r="BQ37" s="46">
        <v>23</v>
      </c>
      <c r="BR37" s="46">
        <v>26</v>
      </c>
      <c r="BS37" s="46">
        <v>25</v>
      </c>
      <c r="BT37" s="46">
        <v>30</v>
      </c>
      <c r="BU37" s="46">
        <v>31</v>
      </c>
      <c r="BV37" s="108">
        <f t="shared" si="6"/>
        <v>1683</v>
      </c>
      <c r="BW37" s="104">
        <f t="shared" si="8"/>
        <v>1.4693560273377981E-2</v>
      </c>
      <c r="BX37" s="99" t="str">
        <f t="shared" si="9"/>
        <v>Nicholson.S</v>
      </c>
      <c r="BY37" s="105">
        <f t="shared" si="7"/>
        <v>-0.25793650793650791</v>
      </c>
      <c r="BZ37" s="60"/>
      <c r="CA37" s="101">
        <v>2003</v>
      </c>
      <c r="CB37" s="46">
        <v>3</v>
      </c>
      <c r="CC37" s="46">
        <v>28</v>
      </c>
      <c r="CD37" s="20" t="s">
        <v>29</v>
      </c>
      <c r="CE37" s="20" t="s">
        <v>73</v>
      </c>
      <c r="CF37" s="46">
        <v>25.23</v>
      </c>
      <c r="CG37" s="46">
        <v>33</v>
      </c>
      <c r="CH37" s="76" t="s">
        <v>155</v>
      </c>
      <c r="CI37" s="46">
        <v>20</v>
      </c>
      <c r="CJ37" s="106" t="s">
        <v>139</v>
      </c>
      <c r="CK37" s="112"/>
    </row>
    <row r="38" spans="1:89" s="113" customFormat="1" ht="15.6">
      <c r="A38" s="12">
        <f t="shared" si="5"/>
        <v>24</v>
      </c>
      <c r="B38" s="92" t="s">
        <v>171</v>
      </c>
      <c r="C38" s="93"/>
      <c r="D38" s="46"/>
      <c r="E38" s="46"/>
      <c r="F38" s="46"/>
      <c r="G38" s="46"/>
      <c r="H38" s="46">
        <v>26</v>
      </c>
      <c r="I38" s="46">
        <v>31</v>
      </c>
      <c r="J38" s="46">
        <v>29</v>
      </c>
      <c r="K38" s="46">
        <v>33</v>
      </c>
      <c r="L38" s="46">
        <v>26</v>
      </c>
      <c r="M38" s="94">
        <v>33</v>
      </c>
      <c r="N38" s="46">
        <v>30</v>
      </c>
      <c r="O38" s="94">
        <v>37</v>
      </c>
      <c r="P38" s="46">
        <v>29</v>
      </c>
      <c r="Q38" s="46">
        <v>20</v>
      </c>
      <c r="R38" s="46">
        <v>19</v>
      </c>
      <c r="S38" s="46">
        <v>24</v>
      </c>
      <c r="T38" s="46">
        <v>20</v>
      </c>
      <c r="U38" s="46">
        <v>33</v>
      </c>
      <c r="V38" s="46">
        <v>18</v>
      </c>
      <c r="W38" s="46">
        <v>22</v>
      </c>
      <c r="X38" s="46">
        <v>29</v>
      </c>
      <c r="Y38" s="46">
        <v>30</v>
      </c>
      <c r="Z38" s="46"/>
      <c r="AA38" s="46"/>
      <c r="AB38" s="46"/>
      <c r="AC38" s="46"/>
      <c r="AD38" s="46"/>
      <c r="AE38" s="46"/>
      <c r="AF38" s="46">
        <v>31</v>
      </c>
      <c r="AG38" s="46">
        <v>27</v>
      </c>
      <c r="AH38" s="46">
        <v>27</v>
      </c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>
        <v>16</v>
      </c>
      <c r="BE38" s="46">
        <v>31</v>
      </c>
      <c r="BF38" s="96">
        <v>34</v>
      </c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97">
        <f t="shared" si="6"/>
        <v>655</v>
      </c>
      <c r="BW38" s="104">
        <f t="shared" si="8"/>
        <v>3.6624325724919471E-2</v>
      </c>
      <c r="BX38" s="99" t="str">
        <f t="shared" si="9"/>
        <v>O'Neill</v>
      </c>
      <c r="BY38" s="105">
        <f t="shared" si="7"/>
        <v>-0.24189814814814814</v>
      </c>
      <c r="BZ38" s="60"/>
      <c r="CA38" s="101">
        <v>2012</v>
      </c>
      <c r="CB38" s="46">
        <v>3</v>
      </c>
      <c r="CC38" s="46">
        <v>29</v>
      </c>
      <c r="CD38" s="20" t="s">
        <v>182</v>
      </c>
      <c r="CE38" s="20" t="s">
        <v>99</v>
      </c>
      <c r="CF38" s="46">
        <v>25.25</v>
      </c>
      <c r="CG38" s="46">
        <v>33</v>
      </c>
      <c r="CH38" s="76" t="s">
        <v>150</v>
      </c>
      <c r="CI38" s="46">
        <v>13</v>
      </c>
      <c r="CJ38" s="102" t="s">
        <v>183</v>
      </c>
      <c r="CK38" s="112"/>
    </row>
    <row r="39" spans="1:89" s="113" customFormat="1" ht="15.6">
      <c r="A39" s="12">
        <f t="shared" si="5"/>
        <v>15</v>
      </c>
      <c r="B39" s="92" t="s">
        <v>184</v>
      </c>
      <c r="C39" s="9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>
        <v>21</v>
      </c>
      <c r="X39" s="46">
        <v>22</v>
      </c>
      <c r="Y39" s="46">
        <v>29</v>
      </c>
      <c r="Z39" s="46">
        <v>28</v>
      </c>
      <c r="AA39" s="46">
        <v>30</v>
      </c>
      <c r="AB39" s="46">
        <v>22</v>
      </c>
      <c r="AC39" s="46"/>
      <c r="AD39" s="46"/>
      <c r="AE39" s="46"/>
      <c r="AF39" s="46"/>
      <c r="AG39" s="46"/>
      <c r="AH39" s="46"/>
      <c r="AI39" s="46">
        <v>30</v>
      </c>
      <c r="AJ39" s="46">
        <v>30</v>
      </c>
      <c r="AK39" s="46">
        <v>31</v>
      </c>
      <c r="AL39" s="46">
        <v>25</v>
      </c>
      <c r="AM39" s="46">
        <v>21</v>
      </c>
      <c r="AN39" s="46">
        <v>24</v>
      </c>
      <c r="AO39" s="46">
        <v>33</v>
      </c>
      <c r="AP39" s="46">
        <v>16</v>
      </c>
      <c r="AQ39" s="46">
        <v>27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97">
        <f t="shared" si="6"/>
        <v>389</v>
      </c>
      <c r="BW39" s="107">
        <f t="shared" si="8"/>
        <v>-1.4969495677572775E-2</v>
      </c>
      <c r="BX39" s="99" t="str">
        <f t="shared" si="9"/>
        <v>Palmer</v>
      </c>
      <c r="BY39" s="105">
        <f t="shared" si="7"/>
        <v>-0.27962962962962967</v>
      </c>
      <c r="BZ39" s="60"/>
      <c r="CA39" s="101">
        <v>2012</v>
      </c>
      <c r="CB39" s="46">
        <v>2</v>
      </c>
      <c r="CC39" s="46">
        <v>30</v>
      </c>
      <c r="CD39" s="20" t="s">
        <v>182</v>
      </c>
      <c r="CE39" s="20" t="s">
        <v>98</v>
      </c>
      <c r="CF39" s="54">
        <v>25.4</v>
      </c>
      <c r="CG39" s="46">
        <v>46</v>
      </c>
      <c r="CH39" s="76" t="s">
        <v>166</v>
      </c>
      <c r="CI39" s="46">
        <v>16</v>
      </c>
      <c r="CJ39" s="106" t="s">
        <v>175</v>
      </c>
      <c r="CK39" s="112"/>
    </row>
    <row r="40" spans="1:89" s="113" customFormat="1" ht="15.6">
      <c r="A40" s="12">
        <f t="shared" si="5"/>
        <v>11</v>
      </c>
      <c r="B40" s="92" t="s">
        <v>169</v>
      </c>
      <c r="C40" s="9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>
        <v>29</v>
      </c>
      <c r="AJ40" s="46">
        <v>22</v>
      </c>
      <c r="AK40" s="46">
        <v>29</v>
      </c>
      <c r="AL40" s="46">
        <v>25</v>
      </c>
      <c r="AM40" s="46">
        <v>28</v>
      </c>
      <c r="AN40" s="94">
        <v>34</v>
      </c>
      <c r="AO40" s="46">
        <v>18</v>
      </c>
      <c r="AP40" s="46">
        <v>21</v>
      </c>
      <c r="AQ40" s="46">
        <v>31</v>
      </c>
      <c r="AR40" s="46">
        <v>27</v>
      </c>
      <c r="AS40" s="46">
        <v>28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97">
        <f t="shared" si="6"/>
        <v>292</v>
      </c>
      <c r="BW40" s="104">
        <f t="shared" si="8"/>
        <v>8.2808153615872016E-3</v>
      </c>
      <c r="BX40" s="99" t="str">
        <f t="shared" si="9"/>
        <v>Pittaway</v>
      </c>
      <c r="BY40" s="105">
        <f t="shared" si="7"/>
        <v>-0.26262626262626265</v>
      </c>
      <c r="BZ40" s="60"/>
      <c r="CA40" s="45">
        <v>2014</v>
      </c>
      <c r="CB40" s="46">
        <v>3</v>
      </c>
      <c r="CC40" s="46">
        <v>31</v>
      </c>
      <c r="CD40" s="20" t="s">
        <v>40</v>
      </c>
      <c r="CE40" s="20" t="s">
        <v>185</v>
      </c>
      <c r="CF40" s="54">
        <v>25.5</v>
      </c>
      <c r="CG40" s="46">
        <v>36</v>
      </c>
      <c r="CH40" s="76" t="s">
        <v>140</v>
      </c>
      <c r="CI40" s="46">
        <v>17</v>
      </c>
      <c r="CJ40" s="106" t="s">
        <v>133</v>
      </c>
      <c r="CK40" s="112"/>
    </row>
    <row r="41" spans="1:89" s="113" customFormat="1" ht="15.6">
      <c r="A41" s="12">
        <f t="shared" si="5"/>
        <v>3</v>
      </c>
      <c r="B41" s="92" t="s">
        <v>186</v>
      </c>
      <c r="C41" s="93"/>
      <c r="D41" s="46"/>
      <c r="E41" s="46"/>
      <c r="F41" s="46"/>
      <c r="G41" s="46"/>
      <c r="H41" s="46">
        <v>19</v>
      </c>
      <c r="I41" s="46">
        <v>10</v>
      </c>
      <c r="J41" s="46">
        <v>19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97">
        <f t="shared" si="6"/>
        <v>48</v>
      </c>
      <c r="BW41" s="107">
        <f t="shared" si="8"/>
        <v>-0.39226909759027628</v>
      </c>
      <c r="BX41" s="99" t="str">
        <f t="shared" si="9"/>
        <v>Richards</v>
      </c>
      <c r="BY41" s="105">
        <f t="shared" si="7"/>
        <v>-0.55555555555555558</v>
      </c>
      <c r="BZ41" s="60"/>
      <c r="CA41" s="101">
        <v>2012</v>
      </c>
      <c r="CB41" s="46">
        <v>1</v>
      </c>
      <c r="CC41" s="46">
        <v>32</v>
      </c>
      <c r="CD41" s="20" t="s">
        <v>182</v>
      </c>
      <c r="CE41" s="20" t="s">
        <v>97</v>
      </c>
      <c r="CF41" s="54">
        <v>25.7</v>
      </c>
      <c r="CG41" s="46">
        <v>37</v>
      </c>
      <c r="CH41" s="76" t="s">
        <v>140</v>
      </c>
      <c r="CI41" s="46">
        <v>12</v>
      </c>
      <c r="CJ41" s="106" t="s">
        <v>175</v>
      </c>
      <c r="CK41" s="112"/>
    </row>
    <row r="42" spans="1:89" s="113" customFormat="1" ht="15.6">
      <c r="A42" s="12">
        <f t="shared" si="5"/>
        <v>3</v>
      </c>
      <c r="B42" s="92" t="s">
        <v>187</v>
      </c>
      <c r="C42" s="93"/>
      <c r="D42" s="46"/>
      <c r="E42" s="46"/>
      <c r="F42" s="46">
        <v>23</v>
      </c>
      <c r="G42" s="46">
        <v>15</v>
      </c>
      <c r="H42" s="46"/>
      <c r="I42" s="46"/>
      <c r="J42" s="46"/>
      <c r="K42" s="46"/>
      <c r="L42" s="46"/>
      <c r="M42" s="46"/>
      <c r="N42" s="46"/>
      <c r="O42" s="46"/>
      <c r="P42" s="46">
        <v>28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97">
        <f t="shared" si="6"/>
        <v>66</v>
      </c>
      <c r="BW42" s="107">
        <f t="shared" si="8"/>
        <v>-0.16437000918662992</v>
      </c>
      <c r="BX42" s="99" t="str">
        <f t="shared" si="9"/>
        <v>Robb</v>
      </c>
      <c r="BY42" s="105">
        <f t="shared" si="7"/>
        <v>-0.38888888888888884</v>
      </c>
      <c r="BZ42" s="60"/>
      <c r="CA42" s="101">
        <v>2007</v>
      </c>
      <c r="CB42" s="46">
        <v>1</v>
      </c>
      <c r="CC42" s="46">
        <v>33</v>
      </c>
      <c r="CD42" s="20" t="s">
        <v>168</v>
      </c>
      <c r="CE42" s="20" t="s">
        <v>83</v>
      </c>
      <c r="CF42" s="54">
        <v>25.9</v>
      </c>
      <c r="CG42" s="46">
        <v>32</v>
      </c>
      <c r="CH42" s="76" t="s">
        <v>188</v>
      </c>
      <c r="CI42" s="46">
        <v>18</v>
      </c>
      <c r="CJ42" s="106" t="s">
        <v>139</v>
      </c>
      <c r="CK42" s="112"/>
    </row>
    <row r="43" spans="1:89" s="113" customFormat="1" ht="15.6">
      <c r="A43" s="12">
        <f t="shared" si="5"/>
        <v>21</v>
      </c>
      <c r="B43" s="92" t="s">
        <v>189</v>
      </c>
      <c r="C43" s="93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>
        <v>21</v>
      </c>
      <c r="BB43" s="46">
        <v>20</v>
      </c>
      <c r="BC43" s="46">
        <v>22</v>
      </c>
      <c r="BD43" s="46">
        <v>25</v>
      </c>
      <c r="BE43" s="46">
        <v>23</v>
      </c>
      <c r="BF43" s="46">
        <v>23</v>
      </c>
      <c r="BG43" s="46">
        <v>32</v>
      </c>
      <c r="BH43" s="46">
        <v>25</v>
      </c>
      <c r="BI43" s="46">
        <v>31</v>
      </c>
      <c r="BJ43" s="46">
        <v>27</v>
      </c>
      <c r="BK43" s="46">
        <v>25</v>
      </c>
      <c r="BL43" s="46">
        <v>22</v>
      </c>
      <c r="BM43" s="46">
        <v>23</v>
      </c>
      <c r="BN43" s="46">
        <v>32</v>
      </c>
      <c r="BO43" s="46">
        <v>25</v>
      </c>
      <c r="BP43" s="46">
        <v>30</v>
      </c>
      <c r="BQ43" s="46">
        <v>24</v>
      </c>
      <c r="BR43" s="46">
        <v>31</v>
      </c>
      <c r="BS43" s="46">
        <v>26</v>
      </c>
      <c r="BT43" s="46">
        <v>25</v>
      </c>
      <c r="BU43" s="46">
        <v>23</v>
      </c>
      <c r="BV43" s="97">
        <f t="shared" si="6"/>
        <v>535</v>
      </c>
      <c r="BW43" s="107">
        <f t="shared" si="8"/>
        <v>-3.2333235746422107E-2</v>
      </c>
      <c r="BX43" s="99" t="str">
        <f t="shared" si="9"/>
        <v>Roberts</v>
      </c>
      <c r="BY43" s="105">
        <f t="shared" si="7"/>
        <v>-0.29232804232804233</v>
      </c>
      <c r="BZ43" s="60"/>
      <c r="CA43" s="101">
        <v>2005</v>
      </c>
      <c r="CB43" s="46">
        <v>2</v>
      </c>
      <c r="CC43" s="46">
        <v>34</v>
      </c>
      <c r="CD43" s="20" t="s">
        <v>190</v>
      </c>
      <c r="CE43" s="20" t="s">
        <v>78</v>
      </c>
      <c r="CF43" s="46">
        <v>26.19</v>
      </c>
      <c r="CG43" s="46">
        <v>34</v>
      </c>
      <c r="CH43" s="76" t="s">
        <v>135</v>
      </c>
      <c r="CI43" s="46">
        <v>19</v>
      </c>
      <c r="CJ43" s="106" t="s">
        <v>172</v>
      </c>
      <c r="CK43" s="112"/>
    </row>
    <row r="44" spans="1:89" s="113" customFormat="1" ht="15.6">
      <c r="A44" s="12">
        <f t="shared" si="5"/>
        <v>6</v>
      </c>
      <c r="B44" s="92" t="s">
        <v>191</v>
      </c>
      <c r="C44" s="93">
        <v>38</v>
      </c>
      <c r="D44" s="46">
        <v>26</v>
      </c>
      <c r="E44" s="94">
        <v>40</v>
      </c>
      <c r="F44" s="46"/>
      <c r="G44" s="46"/>
      <c r="H44" s="46"/>
      <c r="I44" s="46"/>
      <c r="J44" s="46"/>
      <c r="K44" s="46"/>
      <c r="L44" s="46"/>
      <c r="M44" s="46"/>
      <c r="N44" s="46">
        <v>39</v>
      </c>
      <c r="O44" s="46">
        <v>32</v>
      </c>
      <c r="P44" s="46">
        <v>20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97">
        <f t="shared" si="6"/>
        <v>195</v>
      </c>
      <c r="BW44" s="104">
        <f t="shared" si="8"/>
        <v>0.23445339551975142</v>
      </c>
      <c r="BX44" s="99" t="str">
        <f t="shared" si="9"/>
        <v>Roper</v>
      </c>
      <c r="BY44" s="105">
        <f t="shared" si="7"/>
        <v>-9.722222222222221E-2</v>
      </c>
      <c r="BZ44" s="60"/>
      <c r="CA44" s="101">
        <v>2006</v>
      </c>
      <c r="CB44" s="46">
        <v>2</v>
      </c>
      <c r="CC44" s="46">
        <v>35</v>
      </c>
      <c r="CD44" s="20" t="s">
        <v>32</v>
      </c>
      <c r="CE44" s="20" t="s">
        <v>81</v>
      </c>
      <c r="CF44" s="46">
        <v>26.45</v>
      </c>
      <c r="CG44" s="46">
        <v>37</v>
      </c>
      <c r="CH44" s="76" t="s">
        <v>162</v>
      </c>
      <c r="CI44" s="46">
        <v>13</v>
      </c>
      <c r="CJ44" s="106" t="s">
        <v>192</v>
      </c>
      <c r="CK44" s="112"/>
    </row>
    <row r="45" spans="1:89" s="113" customFormat="1" ht="15.6">
      <c r="A45" s="12">
        <f t="shared" si="5"/>
        <v>1</v>
      </c>
      <c r="B45" s="92" t="s">
        <v>193</v>
      </c>
      <c r="C45" s="93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>
        <v>22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97">
        <f t="shared" si="6"/>
        <v>22</v>
      </c>
      <c r="BW45" s="107">
        <f t="shared" si="8"/>
        <v>-0.16437000918662992</v>
      </c>
      <c r="BX45" s="99" t="str">
        <f t="shared" si="9"/>
        <v>Simmons</v>
      </c>
      <c r="BY45" s="105">
        <f t="shared" si="7"/>
        <v>-0.38888888888888884</v>
      </c>
      <c r="BZ45" s="60"/>
      <c r="CA45" s="101">
        <v>1998</v>
      </c>
      <c r="CB45" s="46">
        <v>3</v>
      </c>
      <c r="CC45" s="46">
        <v>36</v>
      </c>
      <c r="CD45" s="20" t="s">
        <v>24</v>
      </c>
      <c r="CE45" s="20" t="s">
        <v>58</v>
      </c>
      <c r="CF45" s="54">
        <v>26.5</v>
      </c>
      <c r="CG45" s="46">
        <v>33</v>
      </c>
      <c r="CH45" s="76" t="s">
        <v>171</v>
      </c>
      <c r="CI45" s="46">
        <v>15</v>
      </c>
      <c r="CJ45" s="102" t="s">
        <v>144</v>
      </c>
      <c r="CK45" s="112"/>
    </row>
    <row r="46" spans="1:89" s="113" customFormat="1" ht="15.6">
      <c r="A46" s="12">
        <f t="shared" si="5"/>
        <v>10</v>
      </c>
      <c r="B46" s="92" t="s">
        <v>194</v>
      </c>
      <c r="C46" s="93">
        <v>13</v>
      </c>
      <c r="D46" s="46">
        <v>33</v>
      </c>
      <c r="E46" s="46">
        <v>33</v>
      </c>
      <c r="F46" s="46"/>
      <c r="G46" s="46">
        <v>20</v>
      </c>
      <c r="H46" s="46">
        <v>24</v>
      </c>
      <c r="I46" s="46">
        <v>32</v>
      </c>
      <c r="J46" s="46">
        <v>30</v>
      </c>
      <c r="K46" s="46"/>
      <c r="L46" s="46"/>
      <c r="M46" s="46"/>
      <c r="N46" s="94">
        <v>40</v>
      </c>
      <c r="O46" s="46">
        <v>28</v>
      </c>
      <c r="P46" s="46">
        <v>28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97">
        <f t="shared" si="6"/>
        <v>281</v>
      </c>
      <c r="BW46" s="104">
        <f t="shared" si="8"/>
        <v>6.7327397357077379E-2</v>
      </c>
      <c r="BX46" s="99" t="str">
        <f t="shared" si="9"/>
        <v>Sixsmith</v>
      </c>
      <c r="BY46" s="105">
        <f t="shared" si="7"/>
        <v>-0.21944444444444444</v>
      </c>
      <c r="BZ46" s="60"/>
      <c r="CA46" s="45">
        <v>2016</v>
      </c>
      <c r="CB46" s="46">
        <v>1</v>
      </c>
      <c r="CC46" s="46">
        <v>37</v>
      </c>
      <c r="CD46" s="20" t="s">
        <v>148</v>
      </c>
      <c r="CE46" s="20" t="s">
        <v>109</v>
      </c>
      <c r="CF46" s="54">
        <v>26.53</v>
      </c>
      <c r="CG46" s="46">
        <v>36</v>
      </c>
      <c r="CH46" s="76" t="s">
        <v>149</v>
      </c>
      <c r="CI46" s="46">
        <v>13</v>
      </c>
      <c r="CJ46" s="106" t="s">
        <v>141</v>
      </c>
      <c r="CK46" s="112"/>
    </row>
    <row r="47" spans="1:89" ht="15.6">
      <c r="A47" s="12">
        <f t="shared" si="5"/>
        <v>18</v>
      </c>
      <c r="B47" s="92" t="s">
        <v>188</v>
      </c>
      <c r="C47" s="93"/>
      <c r="D47" s="46">
        <v>26</v>
      </c>
      <c r="E47" s="46">
        <v>35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>
        <v>26</v>
      </c>
      <c r="X47" s="46">
        <v>27</v>
      </c>
      <c r="Y47" s="46">
        <v>27</v>
      </c>
      <c r="Z47" s="46">
        <v>34</v>
      </c>
      <c r="AA47" s="46">
        <v>28</v>
      </c>
      <c r="AB47" s="46">
        <v>26</v>
      </c>
      <c r="AC47" s="46"/>
      <c r="AD47" s="46"/>
      <c r="AE47" s="46"/>
      <c r="AF47" s="46">
        <v>30</v>
      </c>
      <c r="AG47" s="46">
        <v>24</v>
      </c>
      <c r="AH47" s="46">
        <v>28</v>
      </c>
      <c r="AI47" s="46"/>
      <c r="AJ47" s="46"/>
      <c r="AK47" s="46"/>
      <c r="AL47" s="94">
        <v>32</v>
      </c>
      <c r="AM47" s="46">
        <v>20</v>
      </c>
      <c r="AN47" s="46">
        <v>23</v>
      </c>
      <c r="AO47" s="46">
        <v>18</v>
      </c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>
        <v>32</v>
      </c>
      <c r="BB47" s="46">
        <v>20</v>
      </c>
      <c r="BC47" s="46">
        <v>20</v>
      </c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97">
        <f t="shared" si="6"/>
        <v>476</v>
      </c>
      <c r="BW47" s="104">
        <f t="shared" si="8"/>
        <v>4.44413037162672E-3</v>
      </c>
      <c r="BX47" s="99" t="str">
        <f t="shared" si="9"/>
        <v>Stokes</v>
      </c>
      <c r="BY47" s="105">
        <f t="shared" si="7"/>
        <v>-0.26543209876543206</v>
      </c>
      <c r="BZ47" s="60"/>
      <c r="CA47" s="101">
        <v>2006</v>
      </c>
      <c r="CB47" s="46">
        <v>3</v>
      </c>
      <c r="CC47" s="46">
        <v>38</v>
      </c>
      <c r="CD47" s="20" t="s">
        <v>32</v>
      </c>
      <c r="CE47" s="20" t="s">
        <v>82</v>
      </c>
      <c r="CF47" s="46">
        <v>26.65</v>
      </c>
      <c r="CG47" s="46">
        <v>37</v>
      </c>
      <c r="CH47" s="76" t="s">
        <v>131</v>
      </c>
      <c r="CI47" s="46">
        <v>16</v>
      </c>
      <c r="CJ47" s="102" t="s">
        <v>135</v>
      </c>
      <c r="CK47" s="103"/>
    </row>
    <row r="48" spans="1:89" ht="15.6">
      <c r="A48" s="12">
        <f t="shared" si="5"/>
        <v>67</v>
      </c>
      <c r="B48" s="92" t="s">
        <v>195</v>
      </c>
      <c r="C48" s="93">
        <v>34</v>
      </c>
      <c r="D48" s="46">
        <v>26</v>
      </c>
      <c r="E48" s="46">
        <v>38</v>
      </c>
      <c r="F48" s="46">
        <v>26</v>
      </c>
      <c r="G48" s="46">
        <v>16</v>
      </c>
      <c r="H48" s="46"/>
      <c r="I48" s="46"/>
      <c r="J48" s="46"/>
      <c r="K48" s="46">
        <v>27</v>
      </c>
      <c r="L48" s="46">
        <v>25</v>
      </c>
      <c r="M48" s="46">
        <v>23</v>
      </c>
      <c r="N48" s="46">
        <v>22</v>
      </c>
      <c r="O48" s="46">
        <v>34</v>
      </c>
      <c r="P48" s="94">
        <v>34</v>
      </c>
      <c r="Q48" s="46">
        <v>29</v>
      </c>
      <c r="R48" s="46">
        <v>26</v>
      </c>
      <c r="S48" s="94">
        <v>33</v>
      </c>
      <c r="T48" s="46">
        <v>21</v>
      </c>
      <c r="U48" s="46">
        <v>34</v>
      </c>
      <c r="V48" s="46">
        <v>23</v>
      </c>
      <c r="W48" s="46">
        <v>22</v>
      </c>
      <c r="X48" s="46">
        <v>22</v>
      </c>
      <c r="Y48" s="46">
        <v>24</v>
      </c>
      <c r="Z48" s="46">
        <v>24</v>
      </c>
      <c r="AA48" s="46">
        <v>31</v>
      </c>
      <c r="AB48" s="46">
        <v>25</v>
      </c>
      <c r="AC48" s="94">
        <v>35</v>
      </c>
      <c r="AD48" s="46">
        <v>24</v>
      </c>
      <c r="AE48" s="46">
        <v>25</v>
      </c>
      <c r="AF48" s="46">
        <v>26</v>
      </c>
      <c r="AG48" s="46">
        <v>25</v>
      </c>
      <c r="AH48" s="46">
        <v>28</v>
      </c>
      <c r="AI48" s="46">
        <v>33</v>
      </c>
      <c r="AJ48" s="46">
        <v>15</v>
      </c>
      <c r="AK48" s="46">
        <v>25</v>
      </c>
      <c r="AL48" s="46">
        <v>32</v>
      </c>
      <c r="AM48" s="46">
        <v>26</v>
      </c>
      <c r="AN48" s="46">
        <v>28</v>
      </c>
      <c r="AO48" s="46">
        <v>16</v>
      </c>
      <c r="AP48" s="46">
        <v>25</v>
      </c>
      <c r="AQ48" s="46">
        <v>34</v>
      </c>
      <c r="AR48" s="46">
        <v>32</v>
      </c>
      <c r="AS48" s="46">
        <v>36</v>
      </c>
      <c r="AT48" s="94">
        <v>31</v>
      </c>
      <c r="AU48" s="46">
        <v>22</v>
      </c>
      <c r="AV48" s="46">
        <v>25</v>
      </c>
      <c r="AW48" s="46">
        <v>22</v>
      </c>
      <c r="AX48" s="46">
        <v>30</v>
      </c>
      <c r="AY48" s="46">
        <v>17</v>
      </c>
      <c r="AZ48" s="46">
        <v>30</v>
      </c>
      <c r="BA48" s="46">
        <v>30</v>
      </c>
      <c r="BB48" s="46">
        <v>29</v>
      </c>
      <c r="BC48" s="94">
        <v>33</v>
      </c>
      <c r="BD48" s="46">
        <v>26</v>
      </c>
      <c r="BE48" s="46">
        <v>21</v>
      </c>
      <c r="BF48" s="46">
        <v>26</v>
      </c>
      <c r="BG48" s="46">
        <v>21</v>
      </c>
      <c r="BH48" s="46">
        <v>18</v>
      </c>
      <c r="BI48" s="46">
        <v>21</v>
      </c>
      <c r="BJ48" s="46">
        <v>33</v>
      </c>
      <c r="BK48" s="46">
        <v>25</v>
      </c>
      <c r="BL48" s="46">
        <v>25</v>
      </c>
      <c r="BM48" s="46">
        <v>27</v>
      </c>
      <c r="BN48" s="46">
        <v>24</v>
      </c>
      <c r="BO48" s="46">
        <v>21</v>
      </c>
      <c r="BP48" s="46">
        <v>29</v>
      </c>
      <c r="BQ48" s="46">
        <v>25</v>
      </c>
      <c r="BR48" s="46">
        <v>20</v>
      </c>
      <c r="BS48" s="46">
        <v>16</v>
      </c>
      <c r="BT48" s="46">
        <v>33</v>
      </c>
      <c r="BU48" s="46"/>
      <c r="BV48" s="108">
        <f t="shared" si="6"/>
        <v>1764</v>
      </c>
      <c r="BW48" s="122">
        <f t="shared" si="8"/>
        <v>3.4805830925854764E-5</v>
      </c>
      <c r="BX48" s="123" t="str">
        <f t="shared" si="9"/>
        <v>Taylor.C</v>
      </c>
      <c r="BY48" s="105">
        <f t="shared" si="7"/>
        <v>-0.26865671641791045</v>
      </c>
      <c r="BZ48" s="60"/>
      <c r="CA48" s="101">
        <v>1998</v>
      </c>
      <c r="CB48" s="46">
        <v>1</v>
      </c>
      <c r="CC48" s="46">
        <v>39</v>
      </c>
      <c r="CD48" s="20" t="s">
        <v>24</v>
      </c>
      <c r="CE48" s="20" t="s">
        <v>56</v>
      </c>
      <c r="CF48" s="54">
        <v>26.75</v>
      </c>
      <c r="CG48" s="46">
        <v>34</v>
      </c>
      <c r="CH48" s="76" t="s">
        <v>149</v>
      </c>
      <c r="CI48" s="46">
        <v>17</v>
      </c>
      <c r="CJ48" s="106" t="s">
        <v>133</v>
      </c>
      <c r="CK48" s="103"/>
    </row>
    <row r="49" spans="1:89" s="113" customFormat="1" ht="15.6">
      <c r="A49" s="12">
        <f t="shared" si="5"/>
        <v>39</v>
      </c>
      <c r="B49" s="92" t="s">
        <v>196</v>
      </c>
      <c r="C49" s="93"/>
      <c r="D49" s="46"/>
      <c r="E49" s="46"/>
      <c r="F49" s="46"/>
      <c r="G49" s="46"/>
      <c r="H49" s="46">
        <v>32</v>
      </c>
      <c r="I49" s="46">
        <v>34</v>
      </c>
      <c r="J49" s="46">
        <v>31</v>
      </c>
      <c r="K49" s="46">
        <v>25</v>
      </c>
      <c r="L49" s="46">
        <v>29</v>
      </c>
      <c r="M49" s="46">
        <v>27</v>
      </c>
      <c r="N49" s="46"/>
      <c r="O49" s="46"/>
      <c r="P49" s="46"/>
      <c r="Q49" s="46">
        <v>24</v>
      </c>
      <c r="R49" s="46">
        <v>20</v>
      </c>
      <c r="S49" s="46">
        <v>25</v>
      </c>
      <c r="T49" s="46">
        <v>34</v>
      </c>
      <c r="U49" s="46">
        <v>26</v>
      </c>
      <c r="V49" s="46">
        <v>24</v>
      </c>
      <c r="W49" s="46">
        <v>29</v>
      </c>
      <c r="X49" s="46">
        <v>25</v>
      </c>
      <c r="Y49" s="94">
        <v>34</v>
      </c>
      <c r="Z49" s="46">
        <v>14</v>
      </c>
      <c r="AA49" s="46">
        <v>22</v>
      </c>
      <c r="AB49" s="46">
        <v>20</v>
      </c>
      <c r="AC49" s="46">
        <v>31</v>
      </c>
      <c r="AD49" s="46">
        <v>16</v>
      </c>
      <c r="AE49" s="94">
        <v>30</v>
      </c>
      <c r="AF49" s="46">
        <v>33</v>
      </c>
      <c r="AG49" s="46">
        <v>21</v>
      </c>
      <c r="AH49" s="46">
        <v>28</v>
      </c>
      <c r="AI49" s="46">
        <v>31</v>
      </c>
      <c r="AJ49" s="46">
        <v>33</v>
      </c>
      <c r="AK49" s="46">
        <v>18</v>
      </c>
      <c r="AL49" s="46">
        <v>18</v>
      </c>
      <c r="AM49" s="46">
        <v>26</v>
      </c>
      <c r="AN49" s="46">
        <v>27</v>
      </c>
      <c r="AO49" s="46">
        <v>28</v>
      </c>
      <c r="AP49" s="94">
        <v>34</v>
      </c>
      <c r="AQ49" s="46">
        <v>22</v>
      </c>
      <c r="AR49" s="46"/>
      <c r="AS49" s="46"/>
      <c r="AT49" s="46"/>
      <c r="AU49" s="46"/>
      <c r="AV49" s="46"/>
      <c r="AW49" s="46"/>
      <c r="AX49" s="46">
        <v>32</v>
      </c>
      <c r="AY49" s="46">
        <v>30</v>
      </c>
      <c r="AZ49" s="46">
        <v>32</v>
      </c>
      <c r="BA49" s="46">
        <v>28</v>
      </c>
      <c r="BB49" s="46">
        <v>32</v>
      </c>
      <c r="BC49" s="46">
        <v>21</v>
      </c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97">
        <f t="shared" si="6"/>
        <v>1046</v>
      </c>
      <c r="BW49" s="104">
        <f t="shared" si="8"/>
        <v>1.8728403718863751E-2</v>
      </c>
      <c r="BX49" s="99" t="str">
        <f t="shared" si="9"/>
        <v>Taylor.K</v>
      </c>
      <c r="BY49" s="105">
        <f t="shared" si="7"/>
        <v>-0.25498575498575493</v>
      </c>
      <c r="BZ49" s="60"/>
      <c r="CA49" s="101">
        <v>2010</v>
      </c>
      <c r="CB49" s="46">
        <v>3</v>
      </c>
      <c r="CC49" s="46">
        <v>40</v>
      </c>
      <c r="CD49" s="20" t="s">
        <v>36</v>
      </c>
      <c r="CE49" s="20" t="s">
        <v>94</v>
      </c>
      <c r="CF49" s="46">
        <v>27.13</v>
      </c>
      <c r="CG49" s="46">
        <v>36</v>
      </c>
      <c r="CH49" s="76" t="s">
        <v>140</v>
      </c>
      <c r="CI49" s="46">
        <v>19</v>
      </c>
      <c r="CJ49" s="102" t="s">
        <v>163</v>
      </c>
      <c r="CK49" s="112"/>
    </row>
    <row r="50" spans="1:89" s="113" customFormat="1" ht="15.6">
      <c r="A50" s="12">
        <f t="shared" si="5"/>
        <v>48</v>
      </c>
      <c r="B50" s="92" t="s">
        <v>136</v>
      </c>
      <c r="C50" s="93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>
        <v>24</v>
      </c>
      <c r="V50" s="46">
        <v>14</v>
      </c>
      <c r="W50" s="46">
        <v>30</v>
      </c>
      <c r="X50" s="46">
        <v>25</v>
      </c>
      <c r="Y50" s="46">
        <v>29</v>
      </c>
      <c r="Z50" s="46">
        <v>31</v>
      </c>
      <c r="AA50" s="46">
        <v>20</v>
      </c>
      <c r="AB50" s="46">
        <v>31</v>
      </c>
      <c r="AC50" s="46"/>
      <c r="AD50" s="46"/>
      <c r="AE50" s="46"/>
      <c r="AF50" s="46">
        <v>29</v>
      </c>
      <c r="AG50" s="46">
        <v>24</v>
      </c>
      <c r="AH50" s="94">
        <v>36</v>
      </c>
      <c r="AI50" s="46">
        <v>35</v>
      </c>
      <c r="AJ50" s="46">
        <v>34</v>
      </c>
      <c r="AK50" s="46">
        <v>22</v>
      </c>
      <c r="AL50" s="46">
        <v>24</v>
      </c>
      <c r="AM50" s="46">
        <v>29</v>
      </c>
      <c r="AN50" s="46"/>
      <c r="AO50" s="46">
        <v>24</v>
      </c>
      <c r="AP50" s="46">
        <v>19</v>
      </c>
      <c r="AQ50" s="46">
        <v>20</v>
      </c>
      <c r="AR50" s="124">
        <v>38</v>
      </c>
      <c r="AS50" s="95">
        <v>34</v>
      </c>
      <c r="AT50" s="95">
        <v>26</v>
      </c>
      <c r="AU50" s="95">
        <v>21</v>
      </c>
      <c r="AV50" s="95">
        <v>23</v>
      </c>
      <c r="AW50" s="95">
        <v>31</v>
      </c>
      <c r="AX50" s="95">
        <v>27</v>
      </c>
      <c r="AY50" s="124">
        <v>39</v>
      </c>
      <c r="AZ50" s="95">
        <v>27</v>
      </c>
      <c r="BA50" s="95">
        <v>27</v>
      </c>
      <c r="BB50" s="95">
        <v>20</v>
      </c>
      <c r="BC50" s="95">
        <v>26</v>
      </c>
      <c r="BD50" s="95">
        <v>26</v>
      </c>
      <c r="BE50" s="95">
        <v>23</v>
      </c>
      <c r="BF50" s="95">
        <v>33</v>
      </c>
      <c r="BG50" s="95">
        <v>26</v>
      </c>
      <c r="BH50" s="95">
        <v>11</v>
      </c>
      <c r="BI50" s="95">
        <v>28</v>
      </c>
      <c r="BJ50" s="95">
        <v>27</v>
      </c>
      <c r="BK50" s="95">
        <v>27</v>
      </c>
      <c r="BL50" s="125">
        <v>34</v>
      </c>
      <c r="BM50" s="125">
        <v>20</v>
      </c>
      <c r="BN50" s="125">
        <v>25</v>
      </c>
      <c r="BO50" s="125">
        <v>27</v>
      </c>
      <c r="BP50" s="125">
        <v>29</v>
      </c>
      <c r="BQ50" s="125">
        <v>27</v>
      </c>
      <c r="BR50" s="125"/>
      <c r="BS50" s="125">
        <v>22</v>
      </c>
      <c r="BT50" s="125">
        <v>34</v>
      </c>
      <c r="BU50" s="125">
        <v>26</v>
      </c>
      <c r="BV50" s="97">
        <f t="shared" si="6"/>
        <v>1284</v>
      </c>
      <c r="BW50" s="104">
        <f t="shared" si="8"/>
        <v>1.6050102466256932E-2</v>
      </c>
      <c r="BX50" s="99" t="str">
        <f t="shared" si="9"/>
        <v>Tipler</v>
      </c>
      <c r="BY50" s="105">
        <f t="shared" si="7"/>
        <v>-0.25694444444444442</v>
      </c>
      <c r="BZ50" s="60"/>
      <c r="CA50" s="45">
        <v>1996</v>
      </c>
      <c r="CB50" s="46">
        <v>1</v>
      </c>
      <c r="CC50" s="46">
        <v>41</v>
      </c>
      <c r="CD50" s="20" t="s">
        <v>22</v>
      </c>
      <c r="CE50" s="20" t="s">
        <v>51</v>
      </c>
      <c r="CF50" s="54">
        <v>27.17</v>
      </c>
      <c r="CG50" s="46">
        <v>37</v>
      </c>
      <c r="CH50" s="76" t="s">
        <v>135</v>
      </c>
      <c r="CI50" s="46">
        <v>23</v>
      </c>
      <c r="CJ50" s="106" t="s">
        <v>149</v>
      </c>
      <c r="CK50" s="112"/>
    </row>
    <row r="51" spans="1:89" s="113" customFormat="1" ht="15.6">
      <c r="A51" s="12">
        <f t="shared" si="5"/>
        <v>24</v>
      </c>
      <c r="B51" s="92" t="s">
        <v>183</v>
      </c>
      <c r="C51" s="93"/>
      <c r="D51" s="46"/>
      <c r="E51" s="46"/>
      <c r="F51" s="46"/>
      <c r="G51" s="46"/>
      <c r="H51" s="46">
        <v>28</v>
      </c>
      <c r="I51" s="46">
        <v>26</v>
      </c>
      <c r="J51" s="46"/>
      <c r="K51" s="46"/>
      <c r="L51" s="46"/>
      <c r="M51" s="46"/>
      <c r="N51" s="46">
        <v>27</v>
      </c>
      <c r="O51" s="46">
        <v>33</v>
      </c>
      <c r="P51" s="46">
        <v>32</v>
      </c>
      <c r="Q51" s="46"/>
      <c r="R51" s="46"/>
      <c r="S51" s="46"/>
      <c r="T51" s="46"/>
      <c r="U51" s="46"/>
      <c r="V51" s="46"/>
      <c r="W51" s="46"/>
      <c r="X51" s="46"/>
      <c r="Y51" s="46"/>
      <c r="Z51" s="46">
        <v>28</v>
      </c>
      <c r="AA51" s="94">
        <v>35</v>
      </c>
      <c r="AB51" s="46">
        <v>23</v>
      </c>
      <c r="AC51" s="46"/>
      <c r="AD51" s="46"/>
      <c r="AE51" s="46"/>
      <c r="AF51" s="46"/>
      <c r="AG51" s="46"/>
      <c r="AH51" s="46"/>
      <c r="AI51" s="46">
        <v>35</v>
      </c>
      <c r="AJ51" s="46">
        <v>26</v>
      </c>
      <c r="AK51" s="46">
        <v>21</v>
      </c>
      <c r="AL51" s="46"/>
      <c r="AM51" s="46"/>
      <c r="AN51" s="46"/>
      <c r="AO51" s="46"/>
      <c r="AP51" s="46"/>
      <c r="AQ51" s="94">
        <v>40</v>
      </c>
      <c r="AR51" s="46"/>
      <c r="AS51" s="46"/>
      <c r="AT51" s="46"/>
      <c r="AU51" s="46"/>
      <c r="AV51" s="46"/>
      <c r="AW51" s="46"/>
      <c r="AX51" s="46"/>
      <c r="AY51" s="46"/>
      <c r="AZ51" s="46"/>
      <c r="BA51" s="46">
        <v>23</v>
      </c>
      <c r="BB51" s="46">
        <v>21</v>
      </c>
      <c r="BC51" s="46">
        <v>13</v>
      </c>
      <c r="BD51" s="46"/>
      <c r="BE51" s="46"/>
      <c r="BF51" s="46"/>
      <c r="BG51" s="46">
        <v>23</v>
      </c>
      <c r="BH51" s="46">
        <v>28</v>
      </c>
      <c r="BI51" s="46">
        <v>26</v>
      </c>
      <c r="BJ51" s="46"/>
      <c r="BK51" s="46"/>
      <c r="BL51" s="46"/>
      <c r="BM51" s="46"/>
      <c r="BN51" s="46"/>
      <c r="BO51" s="46"/>
      <c r="BP51" s="46">
        <v>33</v>
      </c>
      <c r="BQ51" s="46">
        <v>30</v>
      </c>
      <c r="BR51" s="46">
        <v>23</v>
      </c>
      <c r="BS51" s="46">
        <v>29</v>
      </c>
      <c r="BT51" s="46">
        <v>28</v>
      </c>
      <c r="BU51" s="46">
        <v>29</v>
      </c>
      <c r="BV51" s="97">
        <f t="shared" si="6"/>
        <v>660</v>
      </c>
      <c r="BW51" s="104">
        <f t="shared" si="8"/>
        <v>4.4537488516712687E-2</v>
      </c>
      <c r="BX51" s="99" t="str">
        <f t="shared" si="9"/>
        <v>Tolley</v>
      </c>
      <c r="BY51" s="105">
        <f t="shared" si="7"/>
        <v>-0.23611111111111116</v>
      </c>
      <c r="BZ51" s="60"/>
      <c r="CA51" s="45">
        <v>2015</v>
      </c>
      <c r="CB51" s="46">
        <v>1</v>
      </c>
      <c r="CC51" s="46">
        <v>42</v>
      </c>
      <c r="CD51" s="20" t="s">
        <v>41</v>
      </c>
      <c r="CE51" s="20" t="s">
        <v>106</v>
      </c>
      <c r="CF51" s="54">
        <v>27.18</v>
      </c>
      <c r="CG51" s="46">
        <v>38</v>
      </c>
      <c r="CH51" s="76" t="s">
        <v>141</v>
      </c>
      <c r="CI51" s="46">
        <v>16</v>
      </c>
      <c r="CJ51" s="106" t="s">
        <v>162</v>
      </c>
      <c r="CK51" s="112"/>
    </row>
    <row r="52" spans="1:89" s="114" customFormat="1" ht="15.6">
      <c r="A52" s="12">
        <f t="shared" si="5"/>
        <v>39</v>
      </c>
      <c r="B52" s="92" t="s">
        <v>152</v>
      </c>
      <c r="C52" s="93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>
        <v>34</v>
      </c>
      <c r="AG52" s="46">
        <v>27</v>
      </c>
      <c r="AH52" s="46">
        <v>25</v>
      </c>
      <c r="AI52" s="46">
        <v>35</v>
      </c>
      <c r="AJ52" s="46">
        <v>27</v>
      </c>
      <c r="AK52" s="46">
        <v>28</v>
      </c>
      <c r="AL52" s="46">
        <v>22</v>
      </c>
      <c r="AM52" s="46">
        <v>23</v>
      </c>
      <c r="AN52" s="46">
        <v>17</v>
      </c>
      <c r="AO52" s="46">
        <v>21</v>
      </c>
      <c r="AP52" s="46">
        <v>27</v>
      </c>
      <c r="AQ52" s="46">
        <v>33</v>
      </c>
      <c r="AR52" s="46">
        <v>34</v>
      </c>
      <c r="AS52" s="46">
        <v>36</v>
      </c>
      <c r="AT52" s="46">
        <v>29</v>
      </c>
      <c r="AU52" s="46">
        <v>25</v>
      </c>
      <c r="AV52" s="46">
        <v>26</v>
      </c>
      <c r="AW52" s="46">
        <v>25</v>
      </c>
      <c r="AX52" s="46">
        <v>34</v>
      </c>
      <c r="AY52" s="46">
        <v>15</v>
      </c>
      <c r="AZ52" s="46">
        <v>33</v>
      </c>
      <c r="BA52" s="46">
        <v>29</v>
      </c>
      <c r="BB52" s="46">
        <v>30</v>
      </c>
      <c r="BC52" s="46">
        <v>30</v>
      </c>
      <c r="BD52" s="46">
        <v>26</v>
      </c>
      <c r="BE52" s="46">
        <v>13</v>
      </c>
      <c r="BF52" s="46">
        <v>23</v>
      </c>
      <c r="BG52" s="46">
        <v>32</v>
      </c>
      <c r="BH52" s="96">
        <v>40</v>
      </c>
      <c r="BI52" s="46">
        <v>19</v>
      </c>
      <c r="BJ52" s="46">
        <v>22</v>
      </c>
      <c r="BK52" s="46">
        <v>25</v>
      </c>
      <c r="BL52" s="46">
        <v>18</v>
      </c>
      <c r="BM52" s="46">
        <v>30</v>
      </c>
      <c r="BN52" s="46">
        <v>24</v>
      </c>
      <c r="BO52" s="46">
        <v>20</v>
      </c>
      <c r="BP52" s="46"/>
      <c r="BQ52" s="46"/>
      <c r="BR52" s="46"/>
      <c r="BS52" s="46">
        <v>30</v>
      </c>
      <c r="BT52" s="46">
        <v>23</v>
      </c>
      <c r="BU52" s="46">
        <v>23</v>
      </c>
      <c r="BV52" s="97">
        <f t="shared" si="6"/>
        <v>1033</v>
      </c>
      <c r="BW52" s="104">
        <f t="shared" si="8"/>
        <v>6.0673432519944281E-3</v>
      </c>
      <c r="BX52" s="99" t="str">
        <f t="shared" si="9"/>
        <v>Venes</v>
      </c>
      <c r="BY52" s="105">
        <f t="shared" si="7"/>
        <v>-0.26424501424501423</v>
      </c>
      <c r="BZ52" s="60"/>
      <c r="CA52" s="101">
        <v>2002</v>
      </c>
      <c r="CB52" s="46">
        <v>3</v>
      </c>
      <c r="CC52" s="46">
        <v>43</v>
      </c>
      <c r="CD52" s="20" t="s">
        <v>160</v>
      </c>
      <c r="CE52" s="20" t="s">
        <v>70</v>
      </c>
      <c r="CF52" s="46">
        <v>27.19</v>
      </c>
      <c r="CG52" s="46">
        <v>34</v>
      </c>
      <c r="CH52" s="76" t="s">
        <v>139</v>
      </c>
      <c r="CI52" s="46">
        <v>19</v>
      </c>
      <c r="CJ52" s="102" t="s">
        <v>135</v>
      </c>
      <c r="CK52" s="8"/>
    </row>
    <row r="53" spans="1:89" s="113" customFormat="1" ht="15.6">
      <c r="A53" s="12">
        <f t="shared" si="5"/>
        <v>48</v>
      </c>
      <c r="B53" s="92" t="s">
        <v>197</v>
      </c>
      <c r="C53" s="94">
        <v>41</v>
      </c>
      <c r="D53" s="46">
        <v>34</v>
      </c>
      <c r="E53" s="46">
        <v>35</v>
      </c>
      <c r="F53" s="46"/>
      <c r="G53" s="46"/>
      <c r="H53" s="46">
        <v>33</v>
      </c>
      <c r="I53" s="94">
        <v>36</v>
      </c>
      <c r="J53" s="46">
        <v>29</v>
      </c>
      <c r="K53" s="46">
        <v>31</v>
      </c>
      <c r="L53" s="46">
        <v>30</v>
      </c>
      <c r="M53" s="46">
        <v>29</v>
      </c>
      <c r="N53" s="46"/>
      <c r="O53" s="46"/>
      <c r="P53" s="46"/>
      <c r="Q53" s="94">
        <v>34</v>
      </c>
      <c r="R53" s="46">
        <v>21</v>
      </c>
      <c r="S53" s="46">
        <v>23</v>
      </c>
      <c r="T53" s="46"/>
      <c r="U53" s="46"/>
      <c r="V53" s="46"/>
      <c r="W53" s="46">
        <v>18</v>
      </c>
      <c r="X53" s="46">
        <v>24</v>
      </c>
      <c r="Y53" s="46">
        <v>32</v>
      </c>
      <c r="Z53" s="46">
        <v>24</v>
      </c>
      <c r="AA53" s="46">
        <v>34</v>
      </c>
      <c r="AB53" s="46">
        <v>25</v>
      </c>
      <c r="AC53" s="46">
        <v>19</v>
      </c>
      <c r="AD53" s="46">
        <v>24</v>
      </c>
      <c r="AE53" s="46">
        <v>29</v>
      </c>
      <c r="AF53" s="46">
        <v>27</v>
      </c>
      <c r="AG53" s="46">
        <v>27</v>
      </c>
      <c r="AH53" s="46">
        <v>26</v>
      </c>
      <c r="AI53" s="46">
        <v>34</v>
      </c>
      <c r="AJ53" s="46">
        <v>22</v>
      </c>
      <c r="AK53" s="46">
        <v>28</v>
      </c>
      <c r="AL53" s="46">
        <v>29</v>
      </c>
      <c r="AM53" s="46">
        <v>30</v>
      </c>
      <c r="AN53" s="46">
        <v>22</v>
      </c>
      <c r="AO53" s="46">
        <v>27</v>
      </c>
      <c r="AP53" s="46">
        <v>28</v>
      </c>
      <c r="AQ53" s="46">
        <v>27</v>
      </c>
      <c r="AR53" s="46">
        <v>25</v>
      </c>
      <c r="AS53" s="46">
        <v>30</v>
      </c>
      <c r="AT53" s="46">
        <v>29</v>
      </c>
      <c r="AU53" s="46">
        <v>28</v>
      </c>
      <c r="AV53" s="46">
        <v>23</v>
      </c>
      <c r="AW53" s="46">
        <v>27</v>
      </c>
      <c r="AX53" s="46">
        <v>30</v>
      </c>
      <c r="AY53" s="46">
        <v>23</v>
      </c>
      <c r="AZ53" s="46">
        <v>29</v>
      </c>
      <c r="BA53" s="46">
        <v>29</v>
      </c>
      <c r="BB53" s="46">
        <v>29</v>
      </c>
      <c r="BC53" s="46">
        <v>24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>
        <v>20</v>
      </c>
      <c r="BT53" s="46">
        <v>32</v>
      </c>
      <c r="BU53" s="46">
        <v>26</v>
      </c>
      <c r="BV53" s="97">
        <f t="shared" si="6"/>
        <v>1336</v>
      </c>
      <c r="BW53" s="104">
        <f t="shared" si="8"/>
        <v>5.7198548983581787E-2</v>
      </c>
      <c r="BX53" s="99" t="str">
        <f t="shared" si="9"/>
        <v>Wagg.G</v>
      </c>
      <c r="BY53" s="105">
        <f t="shared" si="7"/>
        <v>-0.22685185185185186</v>
      </c>
      <c r="BZ53" s="60"/>
      <c r="CA53" s="101">
        <v>2003</v>
      </c>
      <c r="CB53" s="46">
        <v>2</v>
      </c>
      <c r="CC53" s="46">
        <v>44</v>
      </c>
      <c r="CD53" s="20" t="s">
        <v>29</v>
      </c>
      <c r="CE53" s="20" t="s">
        <v>72</v>
      </c>
      <c r="CF53" s="46">
        <v>27.23</v>
      </c>
      <c r="CG53" s="46">
        <v>35</v>
      </c>
      <c r="CH53" s="76" t="s">
        <v>183</v>
      </c>
      <c r="CI53" s="46">
        <v>20</v>
      </c>
      <c r="CJ53" s="106" t="s">
        <v>136</v>
      </c>
      <c r="CK53" s="112"/>
    </row>
    <row r="54" spans="1:89" s="113" customFormat="1" ht="15.6">
      <c r="A54" s="12">
        <f t="shared" si="5"/>
        <v>3</v>
      </c>
      <c r="B54" s="92" t="s">
        <v>198</v>
      </c>
      <c r="C54" s="20"/>
      <c r="D54" s="46"/>
      <c r="E54" s="46"/>
      <c r="F54" s="46"/>
      <c r="G54" s="46"/>
      <c r="H54" s="46"/>
      <c r="I54" s="20"/>
      <c r="J54" s="46"/>
      <c r="K54" s="46"/>
      <c r="L54" s="46"/>
      <c r="M54" s="46"/>
      <c r="N54" s="46"/>
      <c r="O54" s="46"/>
      <c r="P54" s="46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>
        <v>22</v>
      </c>
      <c r="BT54" s="46">
        <v>30</v>
      </c>
      <c r="BU54" s="96">
        <v>32</v>
      </c>
      <c r="BV54" s="97">
        <f t="shared" si="6"/>
        <v>84</v>
      </c>
      <c r="BW54" s="104">
        <f t="shared" si="8"/>
        <v>6.3529079217016449E-2</v>
      </c>
      <c r="BX54" s="99" t="str">
        <f t="shared" si="9"/>
        <v>Wagg.J</v>
      </c>
      <c r="BY54" s="105">
        <f t="shared" si="7"/>
        <v>-0.22222222222222221</v>
      </c>
      <c r="BZ54" s="60"/>
      <c r="CA54" s="115">
        <v>2018</v>
      </c>
      <c r="CB54" s="116">
        <v>2</v>
      </c>
      <c r="CC54" s="116" t="s">
        <v>199</v>
      </c>
      <c r="CD54" s="117" t="s">
        <v>164</v>
      </c>
      <c r="CE54" s="117" t="s">
        <v>116</v>
      </c>
      <c r="CF54" s="118">
        <v>27.29</v>
      </c>
      <c r="CG54" s="116">
        <v>36</v>
      </c>
      <c r="CH54" s="119" t="s">
        <v>140</v>
      </c>
      <c r="CI54" s="116">
        <v>17</v>
      </c>
      <c r="CJ54" s="120" t="s">
        <v>141</v>
      </c>
      <c r="CK54" s="112"/>
    </row>
    <row r="55" spans="1:89" s="113" customFormat="1" ht="15.6">
      <c r="A55" s="12">
        <f t="shared" si="5"/>
        <v>32</v>
      </c>
      <c r="B55" s="92" t="s">
        <v>192</v>
      </c>
      <c r="C55" s="93"/>
      <c r="D55" s="46"/>
      <c r="E55" s="46"/>
      <c r="F55" s="46"/>
      <c r="G55" s="46"/>
      <c r="H55" s="94">
        <v>38</v>
      </c>
      <c r="I55" s="46">
        <v>35</v>
      </c>
      <c r="J55" s="46">
        <v>30</v>
      </c>
      <c r="K55" s="46">
        <v>22</v>
      </c>
      <c r="L55" s="46">
        <v>32</v>
      </c>
      <c r="M55" s="46">
        <v>29</v>
      </c>
      <c r="N55" s="46">
        <v>22</v>
      </c>
      <c r="O55" s="46">
        <v>36</v>
      </c>
      <c r="P55" s="46">
        <v>24</v>
      </c>
      <c r="Q55" s="46">
        <v>21</v>
      </c>
      <c r="R55" s="46"/>
      <c r="S55" s="46"/>
      <c r="T55" s="46">
        <v>20</v>
      </c>
      <c r="U55" s="46">
        <v>26</v>
      </c>
      <c r="V55" s="46"/>
      <c r="W55" s="46">
        <v>27</v>
      </c>
      <c r="X55" s="46">
        <v>26</v>
      </c>
      <c r="Y55" s="46">
        <v>31</v>
      </c>
      <c r="Z55" s="46"/>
      <c r="AA55" s="46"/>
      <c r="AB55" s="46"/>
      <c r="AC55" s="46"/>
      <c r="AD55" s="46">
        <v>23</v>
      </c>
      <c r="AE55" s="46">
        <v>24</v>
      </c>
      <c r="AF55" s="46">
        <v>28</v>
      </c>
      <c r="AG55" s="46">
        <v>27</v>
      </c>
      <c r="AH55" s="46">
        <v>29</v>
      </c>
      <c r="AI55" s="46">
        <v>38</v>
      </c>
      <c r="AJ55" s="46">
        <v>13</v>
      </c>
      <c r="AK55" s="46">
        <v>28</v>
      </c>
      <c r="AL55" s="46">
        <v>19</v>
      </c>
      <c r="AM55" s="46">
        <v>27</v>
      </c>
      <c r="AN55" s="46">
        <v>26</v>
      </c>
      <c r="AO55" s="46"/>
      <c r="AP55" s="46"/>
      <c r="AQ55" s="46"/>
      <c r="AR55" s="46"/>
      <c r="AS55" s="46"/>
      <c r="AT55" s="46">
        <v>14</v>
      </c>
      <c r="AU55" s="46"/>
      <c r="AV55" s="46"/>
      <c r="AW55" s="46"/>
      <c r="AX55" s="46"/>
      <c r="AY55" s="46">
        <v>30</v>
      </c>
      <c r="AZ55" s="46">
        <v>33</v>
      </c>
      <c r="BA55" s="46">
        <v>30</v>
      </c>
      <c r="BB55" s="46">
        <v>20</v>
      </c>
      <c r="BC55" s="46">
        <v>24</v>
      </c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97">
        <f t="shared" si="6"/>
        <v>852</v>
      </c>
      <c r="BW55" s="104">
        <f t="shared" si="8"/>
        <v>1.1302204791180825E-2</v>
      </c>
      <c r="BX55" s="99" t="str">
        <f t="shared" si="9"/>
        <v>Wilks</v>
      </c>
      <c r="BY55" s="105">
        <f t="shared" si="7"/>
        <v>-0.26041666666666663</v>
      </c>
      <c r="BZ55" s="60"/>
      <c r="CA55" s="45">
        <v>2017</v>
      </c>
      <c r="CB55" s="46">
        <v>1</v>
      </c>
      <c r="CC55" s="46" t="s">
        <v>199</v>
      </c>
      <c r="CD55" s="20" t="s">
        <v>43</v>
      </c>
      <c r="CE55" s="20" t="s">
        <v>200</v>
      </c>
      <c r="CF55" s="54">
        <v>27.29</v>
      </c>
      <c r="CG55" s="46">
        <v>36</v>
      </c>
      <c r="CH55" s="76" t="s">
        <v>140</v>
      </c>
      <c r="CI55" s="46">
        <v>14</v>
      </c>
      <c r="CJ55" s="106" t="s">
        <v>201</v>
      </c>
      <c r="CK55" s="112"/>
    </row>
    <row r="56" spans="1:89" s="113" customFormat="1" ht="16.2" thickBot="1">
      <c r="A56" s="126">
        <f t="shared" si="5"/>
        <v>9</v>
      </c>
      <c r="B56" s="127" t="s">
        <v>175</v>
      </c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>
        <v>28</v>
      </c>
      <c r="AV56" s="129">
        <v>19</v>
      </c>
      <c r="AW56" s="129">
        <v>27</v>
      </c>
      <c r="AX56" s="129">
        <v>27</v>
      </c>
      <c r="AY56" s="129">
        <v>25</v>
      </c>
      <c r="AZ56" s="129">
        <v>29</v>
      </c>
      <c r="BA56" s="129">
        <v>12</v>
      </c>
      <c r="BB56" s="129">
        <v>16</v>
      </c>
      <c r="BC56" s="129">
        <v>25</v>
      </c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30">
        <f t="shared" si="6"/>
        <v>208</v>
      </c>
      <c r="BW56" s="131">
        <f t="shared" si="8"/>
        <v>-0.12216647429706573</v>
      </c>
      <c r="BX56" s="132" t="str">
        <f t="shared" si="9"/>
        <v>Wood</v>
      </c>
      <c r="BY56" s="133">
        <f t="shared" si="7"/>
        <v>-0.35802469135802473</v>
      </c>
      <c r="BZ56" s="60"/>
      <c r="CA56" s="101">
        <v>1999</v>
      </c>
      <c r="CB56" s="46">
        <v>3</v>
      </c>
      <c r="CC56" s="66">
        <v>47</v>
      </c>
      <c r="CD56" s="20" t="s">
        <v>202</v>
      </c>
      <c r="CE56" s="20" t="s">
        <v>61</v>
      </c>
      <c r="CF56" s="54">
        <v>27.36</v>
      </c>
      <c r="CG56" s="46">
        <v>34</v>
      </c>
      <c r="CH56" s="76" t="s">
        <v>150</v>
      </c>
      <c r="CI56" s="46">
        <v>17</v>
      </c>
      <c r="CJ56" s="106" t="s">
        <v>137</v>
      </c>
      <c r="CK56" s="112"/>
    </row>
    <row r="57" spans="1:89" s="113" customFormat="1" ht="15.6">
      <c r="A57" s="20">
        <f>SUM(A10:A56)</f>
        <v>1075</v>
      </c>
      <c r="B57" s="92"/>
      <c r="C57" s="20">
        <f t="shared" ref="C57:BN57" si="10">SUM(C10:C56)</f>
        <v>273</v>
      </c>
      <c r="D57" s="20">
        <f t="shared" si="10"/>
        <v>315</v>
      </c>
      <c r="E57" s="20">
        <f t="shared" si="10"/>
        <v>338</v>
      </c>
      <c r="F57" s="20">
        <f t="shared" si="10"/>
        <v>163</v>
      </c>
      <c r="G57" s="20">
        <f t="shared" si="10"/>
        <v>178</v>
      </c>
      <c r="H57" s="20">
        <f t="shared" si="10"/>
        <v>351</v>
      </c>
      <c r="I57" s="20">
        <f t="shared" si="10"/>
        <v>344</v>
      </c>
      <c r="J57" s="20">
        <f t="shared" si="10"/>
        <v>329</v>
      </c>
      <c r="K57" s="20">
        <f t="shared" si="10"/>
        <v>321</v>
      </c>
      <c r="L57" s="20">
        <f t="shared" si="10"/>
        <v>370</v>
      </c>
      <c r="M57" s="20">
        <f t="shared" si="10"/>
        <v>318</v>
      </c>
      <c r="N57" s="20">
        <f t="shared" si="10"/>
        <v>428</v>
      </c>
      <c r="O57" s="20">
        <f t="shared" si="10"/>
        <v>505</v>
      </c>
      <c r="P57" s="20">
        <f t="shared" si="10"/>
        <v>383</v>
      </c>
      <c r="Q57" s="20">
        <f t="shared" si="10"/>
        <v>379</v>
      </c>
      <c r="R57" s="20">
        <f t="shared" si="10"/>
        <v>312</v>
      </c>
      <c r="S57" s="20">
        <f t="shared" si="10"/>
        <v>322</v>
      </c>
      <c r="T57" s="20">
        <f t="shared" si="10"/>
        <v>390</v>
      </c>
      <c r="U57" s="20">
        <f t="shared" si="10"/>
        <v>416</v>
      </c>
      <c r="V57" s="20">
        <f t="shared" si="10"/>
        <v>286</v>
      </c>
      <c r="W57" s="20">
        <f t="shared" si="10"/>
        <v>379</v>
      </c>
      <c r="X57" s="20">
        <f t="shared" si="10"/>
        <v>387</v>
      </c>
      <c r="Y57" s="20">
        <f t="shared" si="10"/>
        <v>435</v>
      </c>
      <c r="Z57" s="20">
        <f t="shared" si="10"/>
        <v>371</v>
      </c>
      <c r="AA57" s="20">
        <f t="shared" si="10"/>
        <v>354</v>
      </c>
      <c r="AB57" s="20">
        <f t="shared" si="10"/>
        <v>328</v>
      </c>
      <c r="AC57" s="20">
        <f t="shared" si="10"/>
        <v>332</v>
      </c>
      <c r="AD57" s="20">
        <f t="shared" si="10"/>
        <v>312</v>
      </c>
      <c r="AE57" s="20">
        <f t="shared" si="10"/>
        <v>306</v>
      </c>
      <c r="AF57" s="20">
        <f t="shared" si="10"/>
        <v>482</v>
      </c>
      <c r="AG57" s="20">
        <f t="shared" si="10"/>
        <v>419</v>
      </c>
      <c r="AH57" s="20">
        <f t="shared" si="10"/>
        <v>447</v>
      </c>
      <c r="AI57" s="20">
        <f t="shared" si="10"/>
        <v>619</v>
      </c>
      <c r="AJ57" s="20">
        <f t="shared" si="10"/>
        <v>529</v>
      </c>
      <c r="AK57" s="20">
        <f t="shared" si="10"/>
        <v>533</v>
      </c>
      <c r="AL57" s="20">
        <f t="shared" si="10"/>
        <v>518</v>
      </c>
      <c r="AM57" s="20">
        <f t="shared" si="10"/>
        <v>517</v>
      </c>
      <c r="AN57" s="20">
        <f t="shared" si="10"/>
        <v>481</v>
      </c>
      <c r="AO57" s="20">
        <f t="shared" si="10"/>
        <v>419</v>
      </c>
      <c r="AP57" s="20">
        <f t="shared" si="10"/>
        <v>397</v>
      </c>
      <c r="AQ57" s="20">
        <f t="shared" si="10"/>
        <v>561</v>
      </c>
      <c r="AR57" s="20">
        <f t="shared" si="10"/>
        <v>402</v>
      </c>
      <c r="AS57" s="20">
        <f t="shared" si="10"/>
        <v>464</v>
      </c>
      <c r="AT57" s="20">
        <f t="shared" si="10"/>
        <v>328</v>
      </c>
      <c r="AU57" s="20">
        <f t="shared" si="10"/>
        <v>374</v>
      </c>
      <c r="AV57" s="20">
        <f t="shared" si="10"/>
        <v>364</v>
      </c>
      <c r="AW57" s="20">
        <f t="shared" si="10"/>
        <v>407</v>
      </c>
      <c r="AX57" s="20">
        <f t="shared" si="10"/>
        <v>443</v>
      </c>
      <c r="AY57" s="20">
        <f t="shared" si="10"/>
        <v>350</v>
      </c>
      <c r="AZ57" s="20">
        <f t="shared" si="10"/>
        <v>416</v>
      </c>
      <c r="BA57" s="20">
        <f t="shared" si="10"/>
        <v>514</v>
      </c>
      <c r="BB57" s="20">
        <f t="shared" si="10"/>
        <v>508</v>
      </c>
      <c r="BC57" s="20">
        <f t="shared" si="10"/>
        <v>505</v>
      </c>
      <c r="BD57" s="20">
        <f t="shared" si="10"/>
        <v>314</v>
      </c>
      <c r="BE57" s="20">
        <f t="shared" si="10"/>
        <v>342</v>
      </c>
      <c r="BF57" s="20">
        <f t="shared" si="10"/>
        <v>338</v>
      </c>
      <c r="BG57" s="20">
        <f t="shared" si="10"/>
        <v>489</v>
      </c>
      <c r="BH57" s="20">
        <f t="shared" si="10"/>
        <v>405</v>
      </c>
      <c r="BI57" s="20">
        <f t="shared" si="10"/>
        <v>408</v>
      </c>
      <c r="BJ57" s="20">
        <f t="shared" si="10"/>
        <v>462</v>
      </c>
      <c r="BK57" s="20">
        <f t="shared" si="10"/>
        <v>417</v>
      </c>
      <c r="BL57" s="20">
        <f t="shared" si="10"/>
        <v>380</v>
      </c>
      <c r="BM57" s="20">
        <f t="shared" si="10"/>
        <v>451</v>
      </c>
      <c r="BN57" s="20">
        <f t="shared" si="10"/>
        <v>421</v>
      </c>
      <c r="BO57" s="20">
        <f t="shared" ref="BO57:BU57" si="11">SUM(BO10:BO56)</f>
        <v>389</v>
      </c>
      <c r="BP57" s="20">
        <f t="shared" si="11"/>
        <v>464</v>
      </c>
      <c r="BQ57" s="20">
        <f t="shared" si="11"/>
        <v>483</v>
      </c>
      <c r="BR57" s="20">
        <f t="shared" si="11"/>
        <v>376</v>
      </c>
      <c r="BS57" s="20">
        <f t="shared" si="11"/>
        <v>396</v>
      </c>
      <c r="BT57" s="20">
        <f t="shared" si="11"/>
        <v>464</v>
      </c>
      <c r="BU57" s="20">
        <f t="shared" si="11"/>
        <v>381</v>
      </c>
      <c r="BV57" s="92"/>
      <c r="BW57" s="20"/>
      <c r="BX57" s="20"/>
      <c r="BY57" s="20"/>
      <c r="BZ57" s="20"/>
      <c r="CA57" s="101">
        <v>2004</v>
      </c>
      <c r="CB57" s="46">
        <v>1</v>
      </c>
      <c r="CC57" s="66">
        <v>47.914285714285711</v>
      </c>
      <c r="CD57" s="20" t="s">
        <v>156</v>
      </c>
      <c r="CE57" s="20" t="s">
        <v>203</v>
      </c>
      <c r="CF57" s="54">
        <v>27.67</v>
      </c>
      <c r="CG57" s="46">
        <v>35</v>
      </c>
      <c r="CH57" s="76" t="s">
        <v>150</v>
      </c>
      <c r="CI57" s="46">
        <v>18</v>
      </c>
      <c r="CJ57" s="106" t="s">
        <v>132</v>
      </c>
      <c r="CK57" s="112"/>
    </row>
    <row r="58" spans="1:89" s="114" customFormat="1" ht="15.6">
      <c r="A58" s="12"/>
      <c r="B58" s="9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>
        <v>9925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>
        <v>19909</v>
      </c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>
        <v>28302</v>
      </c>
      <c r="BV58" s="92"/>
      <c r="BW58" s="20"/>
      <c r="BX58" s="20"/>
      <c r="BY58" s="20"/>
      <c r="BZ58" s="20"/>
      <c r="CA58" s="101">
        <v>2001</v>
      </c>
      <c r="CB58" s="46">
        <v>2</v>
      </c>
      <c r="CC58" s="66">
        <v>48.828571428571429</v>
      </c>
      <c r="CD58" s="20" t="s">
        <v>134</v>
      </c>
      <c r="CE58" s="20" t="s">
        <v>66</v>
      </c>
      <c r="CF58" s="46">
        <v>27.73</v>
      </c>
      <c r="CG58" s="46">
        <v>38</v>
      </c>
      <c r="CH58" s="76" t="s">
        <v>144</v>
      </c>
      <c r="CI58" s="46">
        <v>18</v>
      </c>
      <c r="CJ58" s="106" t="s">
        <v>155</v>
      </c>
      <c r="CK58" s="8"/>
    </row>
    <row r="59" spans="1:89" s="114" customFormat="1" ht="15.6">
      <c r="A59" s="12"/>
      <c r="B59" s="9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92"/>
      <c r="BW59" s="20"/>
      <c r="BX59" s="20"/>
      <c r="BY59" s="20"/>
      <c r="BZ59" s="20"/>
      <c r="CA59" s="101">
        <v>2001</v>
      </c>
      <c r="CB59" s="46">
        <v>1</v>
      </c>
      <c r="CC59" s="66">
        <v>49.74285714285714</v>
      </c>
      <c r="CD59" s="20" t="s">
        <v>134</v>
      </c>
      <c r="CE59" s="20" t="s">
        <v>65</v>
      </c>
      <c r="CF59" s="54">
        <v>27.86</v>
      </c>
      <c r="CG59" s="46">
        <v>40</v>
      </c>
      <c r="CH59" s="76" t="s">
        <v>172</v>
      </c>
      <c r="CI59" s="46">
        <v>20</v>
      </c>
      <c r="CJ59" s="106" t="s">
        <v>171</v>
      </c>
      <c r="CK59" s="8"/>
    </row>
    <row r="60" spans="1:89" ht="15.6">
      <c r="A60" s="12"/>
      <c r="B60" s="9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92"/>
      <c r="BW60" s="20"/>
      <c r="BX60" s="20"/>
      <c r="BY60" s="20"/>
      <c r="BZ60" s="20"/>
      <c r="CA60" s="101">
        <v>2005</v>
      </c>
      <c r="CB60" s="46">
        <v>3</v>
      </c>
      <c r="CC60" s="66">
        <v>50.657142857142858</v>
      </c>
      <c r="CD60" s="20" t="s">
        <v>190</v>
      </c>
      <c r="CE60" s="20" t="s">
        <v>79</v>
      </c>
      <c r="CF60" s="46">
        <v>27.94</v>
      </c>
      <c r="CG60" s="46">
        <v>36</v>
      </c>
      <c r="CH60" s="76" t="s">
        <v>136</v>
      </c>
      <c r="CI60" s="46">
        <v>17</v>
      </c>
      <c r="CJ60" s="106" t="s">
        <v>149</v>
      </c>
      <c r="CK60" s="103"/>
    </row>
    <row r="61" spans="1:89" s="113" customFormat="1" ht="15.6">
      <c r="A61" s="12"/>
      <c r="B61" s="9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92"/>
      <c r="BW61" s="20"/>
      <c r="BX61" s="20"/>
      <c r="BY61" s="20"/>
      <c r="BZ61" s="20"/>
      <c r="CA61" s="45">
        <v>2017</v>
      </c>
      <c r="CB61" s="46">
        <v>2</v>
      </c>
      <c r="CC61" s="66">
        <v>51.571428571428569</v>
      </c>
      <c r="CD61" s="20" t="s">
        <v>43</v>
      </c>
      <c r="CE61" s="20" t="s">
        <v>204</v>
      </c>
      <c r="CF61" s="46">
        <v>28.41</v>
      </c>
      <c r="CG61" s="46">
        <v>36</v>
      </c>
      <c r="CH61" s="76" t="s">
        <v>172</v>
      </c>
      <c r="CI61" s="46">
        <v>21</v>
      </c>
      <c r="CJ61" s="106" t="s">
        <v>135</v>
      </c>
      <c r="CK61" s="112"/>
    </row>
    <row r="62" spans="1:89" s="113" customFormat="1" ht="15.6">
      <c r="A62" s="12"/>
      <c r="B62" s="9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92"/>
      <c r="BW62" s="20"/>
      <c r="BX62" s="20"/>
      <c r="BY62" s="20"/>
      <c r="BZ62" s="20"/>
      <c r="CA62" s="101">
        <v>1998</v>
      </c>
      <c r="CB62" s="46">
        <v>2</v>
      </c>
      <c r="CC62" s="66">
        <v>52.48571428571428</v>
      </c>
      <c r="CD62" s="20" t="s">
        <v>24</v>
      </c>
      <c r="CE62" s="20" t="s">
        <v>57</v>
      </c>
      <c r="CF62" s="54">
        <v>28.46</v>
      </c>
      <c r="CG62" s="46">
        <v>36</v>
      </c>
      <c r="CH62" s="76" t="s">
        <v>133</v>
      </c>
      <c r="CI62" s="46">
        <v>18</v>
      </c>
      <c r="CJ62" s="106" t="s">
        <v>137</v>
      </c>
      <c r="CK62" s="112"/>
    </row>
    <row r="63" spans="1:89" s="113" customFormat="1" ht="15.6">
      <c r="A63" s="12"/>
      <c r="B63" s="9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92"/>
      <c r="BW63" s="20"/>
      <c r="BX63" s="20"/>
      <c r="BY63" s="20"/>
      <c r="BZ63" s="20"/>
      <c r="CA63" s="101">
        <v>1999</v>
      </c>
      <c r="CB63" s="46">
        <v>1</v>
      </c>
      <c r="CC63" s="66">
        <v>53.4</v>
      </c>
      <c r="CD63" s="20" t="s">
        <v>202</v>
      </c>
      <c r="CE63" s="20" t="s">
        <v>205</v>
      </c>
      <c r="CF63" s="54">
        <v>28.53</v>
      </c>
      <c r="CG63" s="46">
        <v>40</v>
      </c>
      <c r="CH63" s="76" t="s">
        <v>194</v>
      </c>
      <c r="CI63" s="46">
        <v>19</v>
      </c>
      <c r="CJ63" s="106" t="s">
        <v>135</v>
      </c>
      <c r="CK63" s="112"/>
    </row>
    <row r="64" spans="1:89" s="113" customFormat="1" ht="15.6">
      <c r="A64" s="12"/>
      <c r="B64" s="9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92"/>
      <c r="BW64" s="20"/>
      <c r="BX64" s="20"/>
      <c r="BY64" s="20"/>
      <c r="BZ64" s="20"/>
      <c r="CA64" s="101">
        <v>2003</v>
      </c>
      <c r="CB64" s="46">
        <v>1</v>
      </c>
      <c r="CC64" s="66">
        <v>54.31428571428571</v>
      </c>
      <c r="CD64" s="20" t="s">
        <v>29</v>
      </c>
      <c r="CE64" s="20" t="s">
        <v>71</v>
      </c>
      <c r="CF64" s="46">
        <v>28.54</v>
      </c>
      <c r="CG64" s="46">
        <v>39</v>
      </c>
      <c r="CH64" s="76" t="s">
        <v>155</v>
      </c>
      <c r="CI64" s="46">
        <v>14</v>
      </c>
      <c r="CJ64" s="106" t="s">
        <v>139</v>
      </c>
      <c r="CK64" s="112"/>
    </row>
    <row r="65" spans="1:89" s="113" customFormat="1" ht="15.6">
      <c r="A65" s="12"/>
      <c r="B65" s="9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92"/>
      <c r="BW65" s="20"/>
      <c r="BX65" s="20"/>
      <c r="BY65" s="20"/>
      <c r="BZ65" s="20"/>
      <c r="CA65" s="101">
        <v>1997</v>
      </c>
      <c r="CB65" s="46">
        <v>2</v>
      </c>
      <c r="CC65" s="66">
        <v>55.228571428571428</v>
      </c>
      <c r="CD65" s="20" t="s">
        <v>206</v>
      </c>
      <c r="CE65" s="20" t="s">
        <v>54</v>
      </c>
      <c r="CF65" s="54">
        <v>28.67</v>
      </c>
      <c r="CG65" s="46">
        <v>36</v>
      </c>
      <c r="CH65" s="76" t="s">
        <v>159</v>
      </c>
      <c r="CI65" s="46">
        <v>10</v>
      </c>
      <c r="CJ65" s="106" t="s">
        <v>186</v>
      </c>
      <c r="CK65" s="112"/>
    </row>
    <row r="66" spans="1:89" s="113" customFormat="1" ht="15.6">
      <c r="A66" s="12"/>
      <c r="B66" s="9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92"/>
      <c r="BW66" s="20"/>
      <c r="BX66" s="20"/>
      <c r="BY66" s="20"/>
      <c r="BZ66" s="20"/>
      <c r="CA66" s="101">
        <v>2009</v>
      </c>
      <c r="CB66" s="46">
        <v>1</v>
      </c>
      <c r="CC66" s="66">
        <v>56.142857142857139</v>
      </c>
      <c r="CD66" s="20" t="s">
        <v>154</v>
      </c>
      <c r="CE66" s="20" t="s">
        <v>89</v>
      </c>
      <c r="CF66" s="46">
        <v>28.71</v>
      </c>
      <c r="CG66" s="46">
        <v>38</v>
      </c>
      <c r="CH66" s="76" t="s">
        <v>136</v>
      </c>
      <c r="CI66" s="46">
        <v>15</v>
      </c>
      <c r="CJ66" s="106" t="s">
        <v>172</v>
      </c>
      <c r="CK66" s="112"/>
    </row>
    <row r="67" spans="1:89" s="113" customFormat="1" ht="15.6">
      <c r="A67" s="12"/>
      <c r="B67" s="9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92"/>
      <c r="BW67" s="20"/>
      <c r="BX67" s="20"/>
      <c r="BY67" s="20"/>
      <c r="BZ67" s="20"/>
      <c r="CA67" s="45">
        <v>2014</v>
      </c>
      <c r="CB67" s="46">
        <v>1</v>
      </c>
      <c r="CC67" s="66">
        <v>57.057142857142857</v>
      </c>
      <c r="CD67" s="20" t="s">
        <v>40</v>
      </c>
      <c r="CE67" s="20" t="s">
        <v>207</v>
      </c>
      <c r="CF67" s="54">
        <v>28.76</v>
      </c>
      <c r="CG67" s="46">
        <v>35</v>
      </c>
      <c r="CH67" s="76" t="s">
        <v>133</v>
      </c>
      <c r="CI67" s="46">
        <v>20</v>
      </c>
      <c r="CJ67" s="106" t="s">
        <v>166</v>
      </c>
      <c r="CK67" s="112"/>
    </row>
    <row r="68" spans="1:89" s="113" customFormat="1" ht="15.6">
      <c r="A68" s="12"/>
      <c r="B68" s="9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92"/>
      <c r="BW68" s="20"/>
      <c r="BX68" s="20"/>
      <c r="BY68" s="20"/>
      <c r="BZ68" s="20"/>
      <c r="CA68" s="101">
        <v>2010</v>
      </c>
      <c r="CB68" s="46">
        <v>1</v>
      </c>
      <c r="CC68" s="66">
        <v>57.971428571428568</v>
      </c>
      <c r="CD68" s="20" t="s">
        <v>36</v>
      </c>
      <c r="CE68" s="20" t="s">
        <v>92</v>
      </c>
      <c r="CF68" s="46">
        <v>28.77</v>
      </c>
      <c r="CG68" s="46">
        <v>36</v>
      </c>
      <c r="CH68" s="76" t="s">
        <v>141</v>
      </c>
      <c r="CI68" s="46">
        <v>21</v>
      </c>
      <c r="CJ68" s="106" t="s">
        <v>136</v>
      </c>
      <c r="CK68" s="112"/>
    </row>
    <row r="69" spans="1:89" s="113" customFormat="1" ht="15.6">
      <c r="A69" s="12"/>
      <c r="B69" s="9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92"/>
      <c r="BW69" s="20"/>
      <c r="BX69" s="20"/>
      <c r="BY69" s="20"/>
      <c r="BZ69" s="20"/>
      <c r="CA69" s="101">
        <v>1997</v>
      </c>
      <c r="CB69" s="46">
        <v>1</v>
      </c>
      <c r="CC69" s="66">
        <v>58.885714285714286</v>
      </c>
      <c r="CD69" s="20" t="s">
        <v>206</v>
      </c>
      <c r="CE69" s="134" t="s">
        <v>53</v>
      </c>
      <c r="CF69" s="54">
        <v>29.25</v>
      </c>
      <c r="CG69" s="46">
        <v>38</v>
      </c>
      <c r="CH69" s="76" t="s">
        <v>192</v>
      </c>
      <c r="CI69" s="46">
        <v>19</v>
      </c>
      <c r="CJ69" s="106" t="s">
        <v>186</v>
      </c>
      <c r="CK69" s="112"/>
    </row>
    <row r="70" spans="1:89" s="113" customFormat="1" ht="15.6">
      <c r="A70" s="12"/>
      <c r="B70" s="9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92"/>
      <c r="BW70" s="20"/>
      <c r="BX70" s="20"/>
      <c r="BY70" s="20"/>
      <c r="BZ70" s="20"/>
      <c r="CA70" s="135">
        <v>2008</v>
      </c>
      <c r="CB70" s="136">
        <v>3</v>
      </c>
      <c r="CC70" s="137">
        <v>59.8</v>
      </c>
      <c r="CD70" s="138" t="s">
        <v>138</v>
      </c>
      <c r="CE70" s="138" t="s">
        <v>88</v>
      </c>
      <c r="CF70" s="139">
        <v>29.526</v>
      </c>
      <c r="CG70" s="136">
        <v>40</v>
      </c>
      <c r="CH70" s="140" t="s">
        <v>183</v>
      </c>
      <c r="CI70" s="136">
        <v>20</v>
      </c>
      <c r="CJ70" s="141" t="s">
        <v>136</v>
      </c>
      <c r="CK70" s="112"/>
    </row>
    <row r="71" spans="1:89" ht="15.6">
      <c r="A71" s="12"/>
      <c r="B71" s="9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92"/>
      <c r="BW71" s="20"/>
      <c r="BX71" s="20"/>
      <c r="BY71" s="20"/>
      <c r="BZ71" s="20"/>
      <c r="CA71" s="101">
        <v>2011</v>
      </c>
      <c r="CB71" s="46">
        <v>1</v>
      </c>
      <c r="CC71" s="66">
        <v>60.714285714285708</v>
      </c>
      <c r="CD71" s="20" t="s">
        <v>37</v>
      </c>
      <c r="CE71" s="20" t="s">
        <v>95</v>
      </c>
      <c r="CF71" s="56">
        <v>29.533000000000001</v>
      </c>
      <c r="CG71" s="46">
        <v>39</v>
      </c>
      <c r="CH71" s="76" t="s">
        <v>162</v>
      </c>
      <c r="CI71" s="46">
        <v>20</v>
      </c>
      <c r="CJ71" s="106" t="s">
        <v>173</v>
      </c>
      <c r="CK71" s="103"/>
    </row>
    <row r="72" spans="1:89" ht="15.6">
      <c r="A72" s="12"/>
      <c r="B72" s="9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92"/>
      <c r="BW72" s="20"/>
      <c r="BX72" s="20"/>
      <c r="BY72" s="20"/>
      <c r="BZ72" s="20"/>
      <c r="CA72" s="101">
        <v>2011</v>
      </c>
      <c r="CB72" s="46">
        <v>3</v>
      </c>
      <c r="CC72" s="66">
        <v>61.628571428571426</v>
      </c>
      <c r="CD72" s="20" t="s">
        <v>37</v>
      </c>
      <c r="CE72" s="20" t="s">
        <v>96</v>
      </c>
      <c r="CF72" s="46">
        <v>29.71</v>
      </c>
      <c r="CG72" s="46">
        <v>33</v>
      </c>
      <c r="CH72" s="76" t="s">
        <v>208</v>
      </c>
      <c r="CI72" s="46">
        <v>25</v>
      </c>
      <c r="CJ72" s="106" t="s">
        <v>140</v>
      </c>
      <c r="CK72" s="103"/>
    </row>
    <row r="73" spans="1:89" ht="15.6">
      <c r="A73" s="12"/>
      <c r="B73" s="9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92"/>
      <c r="BW73" s="20"/>
      <c r="BX73" s="20"/>
      <c r="BY73" s="20"/>
      <c r="BZ73" s="20"/>
      <c r="CA73" s="101">
        <v>1997</v>
      </c>
      <c r="CB73" s="46">
        <v>3</v>
      </c>
      <c r="CC73" s="66">
        <v>62.542857142857137</v>
      </c>
      <c r="CD73" s="20" t="s">
        <v>206</v>
      </c>
      <c r="CE73" s="134" t="s">
        <v>209</v>
      </c>
      <c r="CF73" s="54">
        <v>29.91</v>
      </c>
      <c r="CG73" s="46">
        <v>34</v>
      </c>
      <c r="CH73" s="76" t="s">
        <v>137</v>
      </c>
      <c r="CI73" s="46">
        <v>19</v>
      </c>
      <c r="CJ73" s="106" t="s">
        <v>186</v>
      </c>
      <c r="CK73" s="103"/>
    </row>
    <row r="74" spans="1:89" ht="15.6">
      <c r="A74" s="12"/>
      <c r="B74" s="9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92"/>
      <c r="BW74" s="20"/>
      <c r="BX74" s="20"/>
      <c r="BY74" s="20"/>
      <c r="BZ74" s="20"/>
      <c r="CA74" s="101">
        <v>2005</v>
      </c>
      <c r="CB74" s="46">
        <v>1</v>
      </c>
      <c r="CC74" s="66">
        <v>63.457142857142856</v>
      </c>
      <c r="CD74" s="20" t="s">
        <v>190</v>
      </c>
      <c r="CE74" s="20" t="s">
        <v>77</v>
      </c>
      <c r="CF74" s="46">
        <v>30.13</v>
      </c>
      <c r="CG74" s="46">
        <v>40</v>
      </c>
      <c r="CH74" s="76" t="s">
        <v>149</v>
      </c>
      <c r="CI74" s="46">
        <v>24</v>
      </c>
      <c r="CJ74" s="106" t="s">
        <v>172</v>
      </c>
      <c r="CK74" s="103"/>
    </row>
    <row r="75" spans="1:89" ht="15.6">
      <c r="A75" s="12"/>
      <c r="B75" s="9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92"/>
      <c r="BW75" s="20"/>
      <c r="BX75" s="20"/>
      <c r="BY75" s="20"/>
      <c r="BZ75" s="20"/>
      <c r="CA75" s="101">
        <v>1995</v>
      </c>
      <c r="CB75" s="46">
        <v>1</v>
      </c>
      <c r="CC75" s="66">
        <v>64.371428571428567</v>
      </c>
      <c r="CD75" s="20" t="s">
        <v>210</v>
      </c>
      <c r="CE75" s="20" t="s">
        <v>48</v>
      </c>
      <c r="CF75" s="54">
        <v>30.33</v>
      </c>
      <c r="CG75" s="46">
        <v>41</v>
      </c>
      <c r="CH75" s="76" t="s">
        <v>159</v>
      </c>
      <c r="CI75" s="46">
        <v>13</v>
      </c>
      <c r="CJ75" s="106" t="s">
        <v>194</v>
      </c>
      <c r="CK75" s="103"/>
    </row>
    <row r="76" spans="1:89" ht="15.6">
      <c r="A76" s="12"/>
      <c r="B76" s="9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92"/>
      <c r="BW76" s="20"/>
      <c r="BX76" s="20"/>
      <c r="BY76" s="20"/>
      <c r="BZ76" s="20"/>
      <c r="CA76" s="101">
        <v>2009</v>
      </c>
      <c r="CB76" s="46">
        <v>2</v>
      </c>
      <c r="CC76" s="66">
        <v>65.285714285714278</v>
      </c>
      <c r="CD76" s="20" t="s">
        <v>154</v>
      </c>
      <c r="CE76" s="20" t="s">
        <v>90</v>
      </c>
      <c r="CF76" s="46">
        <v>30.93</v>
      </c>
      <c r="CG76" s="46">
        <v>42</v>
      </c>
      <c r="CH76" s="76" t="s">
        <v>172</v>
      </c>
      <c r="CI76" s="46">
        <v>20</v>
      </c>
      <c r="CJ76" s="106" t="s">
        <v>149</v>
      </c>
      <c r="CK76" s="103"/>
    </row>
    <row r="77" spans="1:89" ht="15.6">
      <c r="A77" s="12"/>
      <c r="B77" s="9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92"/>
      <c r="BW77" s="20"/>
      <c r="BX77" s="20"/>
      <c r="BY77" s="20"/>
      <c r="BZ77" s="20"/>
      <c r="CA77" s="101">
        <v>1995</v>
      </c>
      <c r="CB77" s="46">
        <v>2</v>
      </c>
      <c r="CC77" s="66">
        <v>66.199999999999989</v>
      </c>
      <c r="CD77" s="20" t="s">
        <v>210</v>
      </c>
      <c r="CE77" s="20" t="s">
        <v>49</v>
      </c>
      <c r="CF77" s="54">
        <v>31.5</v>
      </c>
      <c r="CG77" s="46">
        <v>41</v>
      </c>
      <c r="CH77" s="76" t="s">
        <v>133</v>
      </c>
      <c r="CI77" s="46">
        <v>26</v>
      </c>
      <c r="CJ77" s="106" t="s">
        <v>195</v>
      </c>
      <c r="CK77" s="103"/>
    </row>
    <row r="78" spans="1:89" s="113" customFormat="1" ht="15.6">
      <c r="A78" s="12"/>
      <c r="B78" s="92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92"/>
      <c r="BW78" s="20"/>
      <c r="BX78" s="20"/>
      <c r="BY78" s="20"/>
      <c r="BZ78" s="20"/>
      <c r="CA78" s="101">
        <v>1999</v>
      </c>
      <c r="CB78" s="46">
        <v>2</v>
      </c>
      <c r="CC78" s="66">
        <v>67.114285714285714</v>
      </c>
      <c r="CD78" s="20" t="s">
        <v>202</v>
      </c>
      <c r="CE78" s="20" t="s">
        <v>60</v>
      </c>
      <c r="CF78" s="54">
        <v>31.56</v>
      </c>
      <c r="CG78" s="46">
        <v>37</v>
      </c>
      <c r="CH78" s="76" t="s">
        <v>171</v>
      </c>
      <c r="CI78" s="46">
        <v>26</v>
      </c>
      <c r="CJ78" s="106" t="s">
        <v>146</v>
      </c>
      <c r="CK78" s="112"/>
    </row>
    <row r="79" spans="1:89" s="113" customFormat="1" ht="15.6">
      <c r="A79" s="12"/>
      <c r="B79" s="9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92"/>
      <c r="BW79" s="20"/>
      <c r="BX79" s="20"/>
      <c r="BY79" s="20"/>
      <c r="BZ79" s="20"/>
      <c r="CA79" s="101">
        <v>2006</v>
      </c>
      <c r="CB79" s="46">
        <v>1</v>
      </c>
      <c r="CC79" s="66">
        <v>68.028571428571425</v>
      </c>
      <c r="CD79" s="20" t="s">
        <v>32</v>
      </c>
      <c r="CE79" s="20" t="s">
        <v>80</v>
      </c>
      <c r="CF79" s="46">
        <v>32.58</v>
      </c>
      <c r="CG79" s="46">
        <v>41</v>
      </c>
      <c r="CH79" s="76" t="s">
        <v>140</v>
      </c>
      <c r="CI79" s="46">
        <v>19</v>
      </c>
      <c r="CJ79" s="106" t="s">
        <v>162</v>
      </c>
      <c r="CK79" s="112"/>
    </row>
    <row r="80" spans="1:89" s="113" customFormat="1" ht="16.2" thickBot="1">
      <c r="A80" s="12"/>
      <c r="B80" s="92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92"/>
      <c r="BW80" s="20"/>
      <c r="BX80" s="20"/>
      <c r="BY80" s="20"/>
      <c r="BZ80" s="20"/>
      <c r="CA80" s="142">
        <v>1995</v>
      </c>
      <c r="CB80" s="129">
        <v>3</v>
      </c>
      <c r="CC80" s="66">
        <v>68.942857142857136</v>
      </c>
      <c r="CD80" s="82" t="s">
        <v>210</v>
      </c>
      <c r="CE80" s="82" t="s">
        <v>50</v>
      </c>
      <c r="CF80" s="143">
        <v>33.799999999999997</v>
      </c>
      <c r="CG80" s="129">
        <v>40</v>
      </c>
      <c r="CH80" s="144" t="s">
        <v>191</v>
      </c>
      <c r="CI80" s="129">
        <v>28</v>
      </c>
      <c r="CJ80" s="145" t="s">
        <v>133</v>
      </c>
      <c r="CK80" s="112"/>
    </row>
    <row r="81" spans="1:89" ht="16.2" thickBot="1">
      <c r="A81" s="12"/>
      <c r="B81" s="92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92"/>
      <c r="BW81" s="20"/>
      <c r="BX81" s="20"/>
      <c r="BY81" s="20"/>
      <c r="BZ81" s="20"/>
      <c r="CA81" s="146"/>
      <c r="CB81" s="46"/>
      <c r="CC81" s="147" t="s">
        <v>211</v>
      </c>
      <c r="CD81" s="20"/>
      <c r="CE81" s="20"/>
      <c r="CF81" s="147" t="s">
        <v>211</v>
      </c>
      <c r="CG81" s="46"/>
      <c r="CH81" s="76"/>
      <c r="CI81" s="46"/>
      <c r="CJ81" s="76"/>
      <c r="CK81" s="103"/>
    </row>
    <row r="82" spans="1:89" ht="17.399999999999999">
      <c r="A82" s="12"/>
      <c r="B82" s="9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92"/>
      <c r="BW82" s="20"/>
      <c r="BX82" s="20"/>
      <c r="BY82" s="20"/>
      <c r="BZ82" s="20"/>
      <c r="CA82" s="10"/>
      <c r="CB82" s="8"/>
      <c r="CC82" s="8"/>
      <c r="CD82" s="148"/>
      <c r="CE82" s="149"/>
      <c r="CF82" s="76"/>
      <c r="CG82" s="20"/>
      <c r="CH82" s="113"/>
      <c r="CI82" s="12"/>
      <c r="CJ82" s="113"/>
      <c r="CK82" s="103"/>
    </row>
    <row r="83" spans="1:89" ht="17.399999999999999">
      <c r="A83" s="12"/>
      <c r="B83" s="9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92"/>
      <c r="BW83" s="20"/>
      <c r="BX83" s="20"/>
      <c r="BY83" s="20"/>
      <c r="BZ83" s="20"/>
      <c r="CA83" s="10"/>
      <c r="CB83" s="8"/>
      <c r="CC83" s="8"/>
      <c r="CD83" s="148"/>
      <c r="CE83" s="149"/>
      <c r="CF83" s="76"/>
      <c r="CG83" s="20"/>
      <c r="CH83" s="113"/>
      <c r="CI83" s="12"/>
      <c r="CJ83" s="113"/>
      <c r="CK83" s="103"/>
    </row>
    <row r="84" spans="1:89" ht="17.399999999999999">
      <c r="A84" s="12"/>
      <c r="B84" s="92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92"/>
      <c r="BW84" s="20"/>
      <c r="BX84" s="20"/>
      <c r="BY84" s="20"/>
      <c r="BZ84" s="20"/>
      <c r="CA84" s="10"/>
      <c r="CB84" s="8"/>
      <c r="CC84" s="8"/>
      <c r="CD84" s="148"/>
      <c r="CE84" s="149"/>
      <c r="CF84" s="76"/>
      <c r="CG84" s="20"/>
      <c r="CH84" s="113"/>
      <c r="CI84" s="12"/>
      <c r="CJ84" s="113"/>
      <c r="CK84" s="103"/>
    </row>
    <row r="85" spans="1:89" ht="17.399999999999999">
      <c r="A85" s="12"/>
      <c r="B85" s="92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92"/>
      <c r="BW85" s="20"/>
      <c r="BX85" s="20"/>
      <c r="BY85" s="20"/>
      <c r="BZ85" s="20"/>
      <c r="CA85" s="10"/>
      <c r="CB85" s="8"/>
      <c r="CC85" s="8"/>
      <c r="CD85" s="148"/>
      <c r="CE85" s="149"/>
      <c r="CF85" s="76"/>
      <c r="CG85" s="20"/>
      <c r="CH85" s="113"/>
      <c r="CI85" s="12"/>
      <c r="CJ85" s="113"/>
      <c r="CK85" s="103"/>
    </row>
    <row r="86" spans="1:89" ht="17.399999999999999">
      <c r="A86" s="150"/>
      <c r="B86" s="9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9"/>
      <c r="BW86" s="151"/>
      <c r="BX86" s="151"/>
      <c r="BY86" s="151"/>
      <c r="BZ86" s="20"/>
      <c r="CA86" s="10"/>
      <c r="CB86" s="8"/>
      <c r="CC86" s="8"/>
      <c r="CD86" s="148"/>
      <c r="CE86" s="149"/>
      <c r="CF86" s="76"/>
      <c r="CG86" s="20"/>
      <c r="CH86" s="113"/>
      <c r="CI86" s="12"/>
      <c r="CJ86" s="113"/>
    </row>
    <row r="87" spans="1:89" ht="17.399999999999999">
      <c r="A87" s="152"/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5"/>
      <c r="BW87" s="154"/>
      <c r="BX87" s="154"/>
      <c r="BY87" s="154"/>
      <c r="BZ87" s="20"/>
      <c r="CA87" s="10"/>
      <c r="CB87" s="8"/>
      <c r="CC87" s="8"/>
      <c r="CD87" s="148"/>
      <c r="CE87" s="149"/>
      <c r="CF87" s="76"/>
      <c r="CG87" s="20"/>
      <c r="CH87" s="113"/>
      <c r="CI87" s="12"/>
      <c r="CJ87" s="113"/>
    </row>
    <row r="88" spans="1:89" ht="17.399999999999999">
      <c r="B88" s="9"/>
      <c r="BZ88" s="20"/>
      <c r="CA88" s="10"/>
      <c r="CB88" s="8"/>
      <c r="CC88" s="8"/>
      <c r="CD88" s="148"/>
      <c r="CE88" s="149"/>
      <c r="CF88" s="76"/>
      <c r="CG88" s="20"/>
      <c r="CH88" s="113"/>
      <c r="CI88" s="12"/>
      <c r="CJ88" s="113"/>
    </row>
    <row r="89" spans="1:89" ht="17.399999999999999">
      <c r="B89" s="9"/>
      <c r="BZ89" s="20"/>
      <c r="CA89" s="10"/>
      <c r="CB89" s="8"/>
      <c r="CC89" s="8"/>
      <c r="CD89" s="148"/>
      <c r="CE89" s="149"/>
      <c r="CF89" s="76"/>
      <c r="CG89" s="20"/>
      <c r="CH89" s="113"/>
      <c r="CI89" s="12"/>
      <c r="CJ89" s="113"/>
    </row>
    <row r="90" spans="1:89" ht="17.399999999999999">
      <c r="A90" s="12"/>
      <c r="B90" s="92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92"/>
      <c r="BW90" s="20"/>
      <c r="BX90" s="20"/>
      <c r="BY90" s="20"/>
      <c r="BZ90" s="20"/>
      <c r="CA90" s="10"/>
      <c r="CB90" s="8"/>
      <c r="CC90" s="8"/>
      <c r="CD90" s="148"/>
      <c r="CE90" s="149"/>
      <c r="CF90" s="76"/>
      <c r="CG90" s="20"/>
      <c r="CH90" s="113"/>
      <c r="CI90" s="12"/>
      <c r="CJ90" s="113"/>
      <c r="CK90" s="103"/>
    </row>
    <row r="91" spans="1:89" ht="17.399999999999999">
      <c r="A91" s="12"/>
      <c r="B91" s="92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92"/>
      <c r="BW91" s="20"/>
      <c r="BX91" s="20"/>
      <c r="BY91" s="20"/>
      <c r="BZ91" s="20"/>
      <c r="CA91" s="10"/>
      <c r="CB91" s="8"/>
      <c r="CC91" s="8"/>
      <c r="CD91" s="148"/>
      <c r="CE91" s="149"/>
      <c r="CF91" s="76"/>
      <c r="CG91" s="20"/>
      <c r="CH91" s="113"/>
      <c r="CI91" s="12"/>
      <c r="CJ91" s="113"/>
      <c r="CK91" s="103"/>
    </row>
    <row r="92" spans="1:89" ht="17.399999999999999">
      <c r="A92" s="12"/>
      <c r="B92" s="92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92"/>
      <c r="BW92" s="20"/>
      <c r="BX92" s="20"/>
      <c r="BY92" s="20"/>
      <c r="BZ92" s="20"/>
      <c r="CA92" s="10"/>
      <c r="CB92" s="8"/>
      <c r="CC92" s="8"/>
      <c r="CD92" s="148"/>
      <c r="CE92" s="149"/>
      <c r="CF92" s="76"/>
      <c r="CG92" s="20"/>
      <c r="CH92" s="113"/>
      <c r="CI92" s="12"/>
      <c r="CJ92" s="113"/>
      <c r="CK92" s="103"/>
    </row>
    <row r="93" spans="1:89" ht="17.399999999999999">
      <c r="A93" s="12"/>
      <c r="B93" s="92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92"/>
      <c r="BW93" s="20"/>
      <c r="BX93" s="20"/>
      <c r="BY93" s="20"/>
      <c r="BZ93" s="20"/>
      <c r="CA93" s="10"/>
      <c r="CB93" s="8"/>
      <c r="CC93" s="8"/>
      <c r="CD93" s="148"/>
      <c r="CE93" s="149"/>
      <c r="CF93" s="76"/>
      <c r="CG93" s="20"/>
      <c r="CH93" s="113"/>
      <c r="CI93" s="12"/>
      <c r="CJ93" s="113"/>
      <c r="CK93" s="103"/>
    </row>
    <row r="94" spans="1:89" ht="17.399999999999999">
      <c r="BZ94" s="20"/>
      <c r="CA94" s="10"/>
      <c r="CB94" s="8"/>
      <c r="CC94" s="8"/>
      <c r="CD94" s="148"/>
      <c r="CE94" s="149"/>
      <c r="CF94" s="76"/>
      <c r="CG94" s="20"/>
      <c r="CH94" s="113"/>
      <c r="CI94" s="12"/>
    </row>
    <row r="95" spans="1:89" ht="17.399999999999999">
      <c r="BZ95" s="20"/>
      <c r="CA95" s="10"/>
      <c r="CB95" s="8"/>
      <c r="CC95" s="8"/>
      <c r="CD95" s="148"/>
      <c r="CE95" s="149"/>
      <c r="CF95" s="76"/>
      <c r="CG95" s="20"/>
      <c r="CH95" s="20"/>
      <c r="CI95" s="12"/>
      <c r="CJ95" s="12"/>
    </row>
    <row r="96" spans="1:89" ht="17.399999999999999">
      <c r="BZ96" s="20"/>
      <c r="CA96" s="10"/>
      <c r="CB96" s="8"/>
      <c r="CC96" s="8"/>
      <c r="CD96" s="148"/>
      <c r="CE96" s="149"/>
      <c r="CF96" s="76"/>
      <c r="CG96" s="20"/>
      <c r="CH96" s="20"/>
      <c r="CI96" s="12"/>
      <c r="CJ96" s="12"/>
    </row>
    <row r="97" spans="78:88" ht="17.399999999999999">
      <c r="BZ97" s="20"/>
      <c r="CA97" s="10"/>
      <c r="CB97" s="8"/>
      <c r="CC97" s="8"/>
      <c r="CD97" s="148"/>
      <c r="CE97" s="149"/>
      <c r="CF97" s="76"/>
      <c r="CG97" s="20"/>
      <c r="CH97" s="20"/>
      <c r="CI97" s="12"/>
      <c r="CJ97" s="12"/>
    </row>
    <row r="98" spans="78:88" ht="17.399999999999999">
      <c r="BZ98" s="20"/>
      <c r="CA98" s="10"/>
      <c r="CB98" s="8"/>
      <c r="CC98" s="8"/>
      <c r="CD98" s="148"/>
      <c r="CE98" s="149"/>
      <c r="CF98" s="76"/>
      <c r="CG98" s="20"/>
      <c r="CH98" s="20"/>
      <c r="CI98" s="12"/>
      <c r="CJ98" s="12"/>
    </row>
    <row r="99" spans="78:88" ht="17.399999999999999">
      <c r="BZ99" s="20"/>
      <c r="CA99" s="10"/>
      <c r="CB99" s="8"/>
      <c r="CC99" s="8"/>
      <c r="CD99" s="148"/>
      <c r="CE99" s="149"/>
      <c r="CF99" s="76"/>
      <c r="CG99" s="20"/>
      <c r="CH99" s="20"/>
      <c r="CI99" s="12"/>
      <c r="CJ99" s="12"/>
    </row>
    <row r="100" spans="78:88" ht="17.399999999999999">
      <c r="BZ100" s="20"/>
      <c r="CA100" s="10"/>
      <c r="CB100" s="8"/>
      <c r="CC100" s="8"/>
      <c r="CD100" s="148"/>
      <c r="CE100" s="149"/>
      <c r="CF100" s="76"/>
      <c r="CG100" s="20"/>
      <c r="CH100" s="20"/>
      <c r="CI100" s="12"/>
      <c r="CJ100" s="12"/>
    </row>
    <row r="101" spans="78:88" ht="17.399999999999999">
      <c r="CA101" s="10"/>
      <c r="CB101" s="8"/>
      <c r="CC101" s="8"/>
      <c r="CD101" s="148"/>
      <c r="CE101" s="149"/>
      <c r="CF101" s="76"/>
      <c r="CG101" s="20"/>
      <c r="CH101" s="20"/>
      <c r="CI101" s="12"/>
      <c r="CJ101" s="12"/>
    </row>
    <row r="102" spans="78:88" ht="17.399999999999999">
      <c r="CA102" s="10"/>
      <c r="CB102" s="8"/>
      <c r="CC102" s="8"/>
      <c r="CD102" s="148"/>
      <c r="CE102" s="149"/>
      <c r="CF102" s="76"/>
      <c r="CG102" s="20"/>
      <c r="CH102" s="20"/>
      <c r="CI102" s="12"/>
      <c r="CJ102" s="12"/>
    </row>
    <row r="103" spans="78:88" ht="17.399999999999999">
      <c r="CA103" s="10"/>
      <c r="CB103" s="8"/>
      <c r="CC103" s="8"/>
      <c r="CD103" s="148"/>
      <c r="CE103" s="149"/>
      <c r="CF103" s="76"/>
      <c r="CG103" s="20"/>
      <c r="CH103" s="20"/>
      <c r="CI103" s="12"/>
      <c r="CJ103" s="12"/>
    </row>
    <row r="104" spans="78:88" ht="17.399999999999999">
      <c r="CA104" s="10"/>
      <c r="CB104" s="8"/>
      <c r="CC104" s="8"/>
      <c r="CD104" s="148"/>
      <c r="CE104" s="149"/>
      <c r="CF104" s="76"/>
      <c r="CG104" s="20"/>
      <c r="CH104" s="20"/>
      <c r="CI104" s="12"/>
      <c r="CJ104" s="12"/>
    </row>
  </sheetData>
  <autoFilter ref="CA9:CJ81" xr:uid="{00000000-0009-0000-0000-000000000000}">
    <sortState xmlns:xlrd2="http://schemas.microsoft.com/office/spreadsheetml/2017/richdata2" ref="CA10:CJ79">
      <sortCondition ref="CF9:CF79"/>
    </sortState>
  </autoFilter>
  <mergeCells count="1">
    <mergeCell ref="CA3:CJ3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21-Perf &amp; Cse Difficulty 18</vt:lpstr>
      <vt:lpstr>'21-Perf &amp; Cse Difficulty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2019-06-08T17:12:10Z</cp:lastPrinted>
  <dcterms:created xsi:type="dcterms:W3CDTF">2019-06-05T21:33:28Z</dcterms:created>
  <dcterms:modified xsi:type="dcterms:W3CDTF">2019-06-25T23:22:54Z</dcterms:modified>
</cp:coreProperties>
</file>