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2004Tou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R8" i="1" s="1"/>
  <c r="U8" i="1" s="1"/>
  <c r="AA8" i="1" s="1"/>
  <c r="AC8" i="1" s="1"/>
  <c r="X8" i="1"/>
  <c r="AG8" i="1"/>
  <c r="O9" i="1"/>
  <c r="R9" i="1" s="1"/>
  <c r="U9" i="1" s="1"/>
  <c r="AA9" i="1" s="1"/>
  <c r="AC9" i="1" s="1"/>
  <c r="X9" i="1"/>
  <c r="AG9" i="1"/>
  <c r="O10" i="1"/>
  <c r="R10" i="1"/>
  <c r="X10" i="1"/>
  <c r="AA10" i="1"/>
  <c r="AC10" i="1" s="1"/>
  <c r="AG10" i="1"/>
  <c r="O11" i="1"/>
  <c r="R11" i="1"/>
  <c r="U11" i="1" s="1"/>
  <c r="AA11" i="1" s="1"/>
  <c r="AC11" i="1" s="1"/>
  <c r="X11" i="1"/>
  <c r="AG11" i="1"/>
  <c r="O12" i="1"/>
  <c r="R12" i="1" s="1"/>
  <c r="U12" i="1" s="1"/>
  <c r="AA12" i="1" s="1"/>
  <c r="AC12" i="1" s="1"/>
  <c r="X12" i="1"/>
  <c r="AG12" i="1"/>
  <c r="O13" i="1"/>
  <c r="R13" i="1"/>
  <c r="U13" i="1" s="1"/>
  <c r="AA13" i="1" s="1"/>
  <c r="AC13" i="1" s="1"/>
  <c r="X13" i="1"/>
  <c r="AG13" i="1"/>
  <c r="O14" i="1"/>
  <c r="R14" i="1"/>
  <c r="X14" i="1"/>
  <c r="AA14" i="1"/>
  <c r="AC14" i="1"/>
  <c r="AG14" i="1"/>
  <c r="O15" i="1"/>
  <c r="R15" i="1" s="1"/>
  <c r="U15" i="1" s="1"/>
  <c r="AA15" i="1" s="1"/>
  <c r="X15" i="1"/>
  <c r="AC15" i="1"/>
  <c r="AG15" i="1"/>
  <c r="O16" i="1"/>
  <c r="R16" i="1" s="1"/>
  <c r="U16" i="1" s="1"/>
  <c r="AA16" i="1" s="1"/>
  <c r="AC16" i="1" s="1"/>
  <c r="X16" i="1"/>
  <c r="AG16" i="1"/>
  <c r="O17" i="1"/>
  <c r="R17" i="1" s="1"/>
  <c r="X17" i="1"/>
  <c r="AA17" i="1"/>
  <c r="AC17" i="1"/>
  <c r="AG17" i="1"/>
  <c r="O18" i="1"/>
  <c r="R18" i="1" s="1"/>
  <c r="X18" i="1"/>
  <c r="AG18" i="1"/>
  <c r="O19" i="1"/>
  <c r="R19" i="1" s="1"/>
  <c r="U19" i="1" s="1"/>
  <c r="AA19" i="1" s="1"/>
  <c r="AC19" i="1" s="1"/>
  <c r="X19" i="1"/>
  <c r="AG19" i="1"/>
  <c r="O20" i="1"/>
  <c r="R20" i="1" s="1"/>
  <c r="U20" i="1" s="1"/>
  <c r="AA20" i="1" s="1"/>
  <c r="AC20" i="1" s="1"/>
  <c r="X20" i="1"/>
  <c r="AG20" i="1"/>
  <c r="M22" i="1"/>
  <c r="X22" i="1" s="1"/>
  <c r="X24" i="1" s="1"/>
  <c r="X25" i="1" s="1"/>
  <c r="S22" i="1"/>
  <c r="V22" i="1"/>
  <c r="V24" i="1" s="1"/>
  <c r="X23" i="1"/>
  <c r="S24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M24" i="1" l="1"/>
</calcChain>
</file>

<file path=xl/sharedStrings.xml><?xml version="1.0" encoding="utf-8"?>
<sst xmlns="http://schemas.openxmlformats.org/spreadsheetml/2006/main" count="230" uniqueCount="139">
  <si>
    <t>of the best back 9 scores (then back6,3 etc)</t>
  </si>
  <si>
    <t>shall be decided on the aggregate total</t>
  </si>
  <si>
    <t>nb in the event of a tie, the final result</t>
  </si>
  <si>
    <t>WILKS</t>
  </si>
  <si>
    <t>ENTWISLE</t>
  </si>
  <si>
    <t>COLTON</t>
  </si>
  <si>
    <t>down 3</t>
  </si>
  <si>
    <t>McGUIRE</t>
  </si>
  <si>
    <t>up 1</t>
  </si>
  <si>
    <t>back 9</t>
  </si>
  <si>
    <t>BURNETT</t>
  </si>
  <si>
    <t>back 6 (23)</t>
  </si>
  <si>
    <t>Shot(for Round 2 only)</t>
  </si>
  <si>
    <t>minus</t>
  </si>
  <si>
    <t>Ryder Cup losers</t>
  </si>
  <si>
    <t>WAGG</t>
  </si>
  <si>
    <t>back 6 (27)</t>
  </si>
  <si>
    <t>95 pts</t>
  </si>
  <si>
    <t>N Colton</t>
  </si>
  <si>
    <t>Derbyshire</t>
  </si>
  <si>
    <t>DENNETT</t>
  </si>
  <si>
    <t>88 pts</t>
  </si>
  <si>
    <t>K Taylor</t>
  </si>
  <si>
    <t>Monmouth</t>
  </si>
  <si>
    <t>5+ clear points</t>
  </si>
  <si>
    <t>ALLOTT</t>
  </si>
  <si>
    <t>92 pts</t>
  </si>
  <si>
    <t>A Luther</t>
  </si>
  <si>
    <t>Leicestershire</t>
  </si>
  <si>
    <t>extra</t>
  </si>
  <si>
    <t>adrift of 1st</t>
  </si>
  <si>
    <t>Shots(1Round)</t>
  </si>
  <si>
    <t>minus extra</t>
  </si>
  <si>
    <t>1st place by</t>
  </si>
  <si>
    <t>NICHOLSON</t>
  </si>
  <si>
    <t>down 1</t>
  </si>
  <si>
    <t>C Taylor</t>
  </si>
  <si>
    <t>Yorkshire</t>
  </si>
  <si>
    <t>Shot</t>
  </si>
  <si>
    <t xml:space="preserve">plus </t>
  </si>
  <si>
    <t>18+ clear pts</t>
  </si>
  <si>
    <t>Rounds 1+2 only</t>
  </si>
  <si>
    <t>TAYLOR</t>
  </si>
  <si>
    <t>96 pts</t>
  </si>
  <si>
    <t>C O'Neill</t>
  </si>
  <si>
    <t>Gloucestershire</t>
  </si>
  <si>
    <t>JUDD</t>
  </si>
  <si>
    <t>S Nicholson</t>
  </si>
  <si>
    <t>Cumbria</t>
  </si>
  <si>
    <t>plus</t>
  </si>
  <si>
    <t>5th last</t>
  </si>
  <si>
    <t>BROWN</t>
  </si>
  <si>
    <t>103 pts</t>
  </si>
  <si>
    <t>J Wilks</t>
  </si>
  <si>
    <t>Herefordshire</t>
  </si>
  <si>
    <t>Shots</t>
  </si>
  <si>
    <t>4th last</t>
  </si>
  <si>
    <t>62 pts</t>
  </si>
  <si>
    <t>D Brown</t>
  </si>
  <si>
    <t>North Wales</t>
  </si>
  <si>
    <t>3rd last</t>
  </si>
  <si>
    <t>3rd place</t>
  </si>
  <si>
    <t>Total</t>
  </si>
  <si>
    <t>Rd 3</t>
  </si>
  <si>
    <t>Rd 2</t>
  </si>
  <si>
    <t>Rd 1</t>
  </si>
  <si>
    <t>110 pts</t>
  </si>
  <si>
    <t>G Wagg</t>
  </si>
  <si>
    <t>Northumberland</t>
  </si>
  <si>
    <t>2nd last</t>
  </si>
  <si>
    <t>2nd place</t>
  </si>
  <si>
    <t>BACK NINE PLAY-OFF</t>
  </si>
  <si>
    <t>average h'cap</t>
  </si>
  <si>
    <t>Last place</t>
  </si>
  <si>
    <t>1st place</t>
  </si>
  <si>
    <t xml:space="preserve"> R W THOMAS Shield</t>
  </si>
  <si>
    <t>Previous Years Winners</t>
  </si>
  <si>
    <t>after each round</t>
  </si>
  <si>
    <t>EXERCISE FOR FUTURE YEARS</t>
  </si>
  <si>
    <t>Shot (I STOKES)</t>
  </si>
  <si>
    <t>over the three rounds</t>
  </si>
  <si>
    <t>Shots (N COLTON)</t>
  </si>
  <si>
    <t xml:space="preserve">shall be decided on the no. of most gross pars </t>
  </si>
  <si>
    <t>last years winners</t>
  </si>
  <si>
    <t xml:space="preserve">nb in the event of a tie the final result </t>
  </si>
  <si>
    <t>(dec on holes win margin)</t>
  </si>
  <si>
    <t>Handicap adjustments based as follows:</t>
  </si>
  <si>
    <t xml:space="preserve">nb </t>
  </si>
  <si>
    <t>USA 3-3</t>
  </si>
  <si>
    <t>NQ</t>
  </si>
  <si>
    <t>H</t>
  </si>
  <si>
    <t>DNP</t>
  </si>
  <si>
    <t>J</t>
  </si>
  <si>
    <t xml:space="preserve">A </t>
  </si>
  <si>
    <t>28*</t>
  </si>
  <si>
    <t>L</t>
  </si>
  <si>
    <t>D</t>
  </si>
  <si>
    <t>1,2</t>
  </si>
  <si>
    <t>W</t>
  </si>
  <si>
    <t>N</t>
  </si>
  <si>
    <t>G</t>
  </si>
  <si>
    <t>2 back from 2003</t>
  </si>
  <si>
    <t>1,3</t>
  </si>
  <si>
    <t xml:space="preserve">S </t>
  </si>
  <si>
    <t>R</t>
  </si>
  <si>
    <t>K</t>
  </si>
  <si>
    <t>1,-1</t>
  </si>
  <si>
    <t xml:space="preserve">C </t>
  </si>
  <si>
    <t>for 2005 tour</t>
  </si>
  <si>
    <t>Rev</t>
  </si>
  <si>
    <t>Adj</t>
  </si>
  <si>
    <t>PTS</t>
  </si>
  <si>
    <t>Helidon Lakes</t>
  </si>
  <si>
    <t>Staverton Pk</t>
  </si>
  <si>
    <t>res</t>
  </si>
  <si>
    <t>Overstone Pk</t>
  </si>
  <si>
    <t>H'Cap</t>
  </si>
  <si>
    <t>NAME</t>
  </si>
  <si>
    <t>GROSS PARS PLAY-OFF</t>
  </si>
  <si>
    <t>H'cap</t>
  </si>
  <si>
    <t xml:space="preserve"> H'cap adj</t>
  </si>
  <si>
    <t>HC</t>
  </si>
  <si>
    <t>TOTAL</t>
  </si>
  <si>
    <t>Round 3</t>
  </si>
  <si>
    <t>Round 2</t>
  </si>
  <si>
    <t>Ryder Cup</t>
  </si>
  <si>
    <t>RC</t>
  </si>
  <si>
    <t>Round 1(pts)</t>
  </si>
  <si>
    <t>Initial</t>
  </si>
  <si>
    <t>end</t>
  </si>
  <si>
    <t xml:space="preserve">end </t>
  </si>
  <si>
    <t>EXTRA</t>
  </si>
  <si>
    <t>Individ.</t>
  </si>
  <si>
    <t>to 29/6</t>
  </si>
  <si>
    <t>Previous Handicap Records</t>
  </si>
  <si>
    <t>Prov.</t>
  </si>
  <si>
    <t>NORTHAMPTONSHIRE</t>
  </si>
  <si>
    <t>ANNUAL TOUR</t>
  </si>
  <si>
    <t>AARDVARKS GOLFING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</si>
</sst>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22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" fontId="1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15" fontId="1" fillId="8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9" borderId="17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Z49"/>
  <sheetViews>
    <sheetView showGridLines="0" tabSelected="1" zoomScale="75" workbookViewId="0"/>
  </sheetViews>
  <sheetFormatPr defaultRowHeight="13.2" x14ac:dyDescent="0.25"/>
  <cols>
    <col min="1" max="1" width="5.88671875" style="2" customWidth="1"/>
    <col min="2" max="2" width="7.44140625" style="2" customWidth="1"/>
    <col min="3" max="3" width="5.5546875" style="2" customWidth="1"/>
    <col min="4" max="4" width="5.6640625" style="2" customWidth="1"/>
    <col min="5" max="5" width="4.6640625" style="2" customWidth="1"/>
    <col min="6" max="6" width="7.33203125" style="2" customWidth="1"/>
    <col min="7" max="7" width="7.109375" style="2" customWidth="1"/>
    <col min="8" max="8" width="7.33203125" style="2" customWidth="1"/>
    <col min="9" max="9" width="6.5546875" style="2" customWidth="1"/>
    <col min="10" max="10" width="4.44140625" style="2" customWidth="1"/>
    <col min="11" max="11" width="15.44140625" style="2" customWidth="1"/>
    <col min="12" max="12" width="7.109375" style="2" customWidth="1"/>
    <col min="13" max="13" width="15.6640625" style="2" customWidth="1"/>
    <col min="14" max="14" width="8.44140625" style="2" customWidth="1"/>
    <col min="15" max="15" width="9.33203125" style="2" customWidth="1"/>
    <col min="16" max="16" width="7.6640625" style="2" customWidth="1"/>
    <col min="17" max="17" width="11" style="2" customWidth="1"/>
    <col min="18" max="18" width="10" style="2" customWidth="1"/>
    <col min="19" max="19" width="14.6640625" style="2" customWidth="1"/>
    <col min="20" max="20" width="7.33203125" style="2" customWidth="1"/>
    <col min="21" max="21" width="11" style="2" customWidth="1"/>
    <col min="22" max="22" width="15.6640625" style="2" customWidth="1"/>
    <col min="23" max="23" width="7" style="2" customWidth="1"/>
    <col min="24" max="24" width="11" style="2" customWidth="1"/>
    <col min="25" max="25" width="3.109375" style="2" customWidth="1"/>
    <col min="26" max="27" width="8.88671875" style="2"/>
    <col min="28" max="28" width="16.44140625" style="2" customWidth="1"/>
    <col min="29" max="29" width="8.5546875" style="2" customWidth="1"/>
    <col min="30" max="30" width="6.88671875" style="2" customWidth="1"/>
    <col min="31" max="31" width="8" style="2" customWidth="1"/>
    <col min="32" max="32" width="7.6640625" style="2" customWidth="1"/>
    <col min="33" max="33" width="10.88671875" style="2" customWidth="1"/>
    <col min="34" max="34" width="15.5546875" style="2" customWidth="1"/>
    <col min="35" max="40" width="8.88671875" style="2"/>
    <col min="41" max="41" width="16.109375" style="2" customWidth="1"/>
    <col min="42" max="16384" width="8.88671875" style="2"/>
  </cols>
  <sheetData>
    <row r="1" spans="1:35" ht="17.399999999999999" x14ac:dyDescent="0.25">
      <c r="A1" s="1" t="s">
        <v>138</v>
      </c>
      <c r="K1" s="1" t="s">
        <v>137</v>
      </c>
      <c r="L1" s="1"/>
      <c r="M1" s="3">
        <v>2004</v>
      </c>
      <c r="O1" s="4"/>
      <c r="P1" s="4"/>
      <c r="S1" s="4"/>
      <c r="T1" s="4"/>
      <c r="U1" s="5"/>
      <c r="V1" s="4"/>
    </row>
    <row r="2" spans="1:35" x14ac:dyDescent="0.25">
      <c r="A2" s="4"/>
      <c r="O2" s="4"/>
      <c r="P2" s="4"/>
    </row>
    <row r="3" spans="1:35" ht="15.6" x14ac:dyDescent="0.25">
      <c r="A3" s="4"/>
      <c r="M3" s="6">
        <v>38139</v>
      </c>
      <c r="O3" s="7" t="s">
        <v>136</v>
      </c>
    </row>
    <row r="4" spans="1:35" x14ac:dyDescent="0.25">
      <c r="A4" s="4"/>
      <c r="N4" s="8"/>
      <c r="O4" s="4"/>
      <c r="P4" s="4"/>
      <c r="S4" s="9"/>
      <c r="AC4" s="10" t="s">
        <v>135</v>
      </c>
    </row>
    <row r="5" spans="1:35" ht="13.8" thickBot="1" x14ac:dyDescent="0.3">
      <c r="A5" s="11" t="s">
        <v>134</v>
      </c>
      <c r="B5" s="11"/>
      <c r="C5" s="11"/>
      <c r="D5" s="11"/>
      <c r="E5" s="11"/>
      <c r="F5" s="11"/>
      <c r="G5" s="11"/>
      <c r="H5" s="11"/>
      <c r="I5" s="11"/>
      <c r="L5" s="12" t="s">
        <v>133</v>
      </c>
      <c r="M5" s="13">
        <v>38168</v>
      </c>
      <c r="P5" s="14" t="s">
        <v>132</v>
      </c>
      <c r="Q5" s="15"/>
      <c r="R5" s="16"/>
      <c r="S5" s="13">
        <v>38169</v>
      </c>
      <c r="T5" s="17"/>
      <c r="V5" s="13">
        <v>38170</v>
      </c>
      <c r="W5" s="17"/>
      <c r="Z5" s="17"/>
      <c r="AA5" s="17"/>
      <c r="AB5" s="18" t="s">
        <v>131</v>
      </c>
      <c r="AC5" s="10" t="s">
        <v>109</v>
      </c>
    </row>
    <row r="6" spans="1:35" x14ac:dyDescent="0.25">
      <c r="A6" s="19" t="s">
        <v>129</v>
      </c>
      <c r="B6" s="19" t="s">
        <v>129</v>
      </c>
      <c r="C6" s="19" t="s">
        <v>129</v>
      </c>
      <c r="D6" s="19" t="s">
        <v>130</v>
      </c>
      <c r="E6" s="19" t="s">
        <v>130</v>
      </c>
      <c r="F6" s="19" t="s">
        <v>129</v>
      </c>
      <c r="G6" s="20" t="s">
        <v>129</v>
      </c>
      <c r="H6" s="20" t="s">
        <v>129</v>
      </c>
      <c r="I6" s="20" t="s">
        <v>129</v>
      </c>
      <c r="J6" s="21"/>
      <c r="K6" s="22"/>
      <c r="L6" s="23" t="s">
        <v>128</v>
      </c>
      <c r="M6" s="24" t="s">
        <v>127</v>
      </c>
      <c r="N6" s="25" t="s">
        <v>121</v>
      </c>
      <c r="O6" s="26"/>
      <c r="P6" s="27" t="s">
        <v>126</v>
      </c>
      <c r="Q6" s="28" t="s">
        <v>125</v>
      </c>
      <c r="R6" s="29"/>
      <c r="S6" s="24" t="s">
        <v>124</v>
      </c>
      <c r="T6" s="19" t="s">
        <v>121</v>
      </c>
      <c r="U6" s="30"/>
      <c r="V6" s="24" t="s">
        <v>123</v>
      </c>
      <c r="W6" s="19"/>
      <c r="X6" s="31" t="s">
        <v>122</v>
      </c>
      <c r="Y6" s="32"/>
      <c r="Z6" s="20" t="s">
        <v>121</v>
      </c>
      <c r="AA6" s="30"/>
      <c r="AB6" s="18" t="s">
        <v>120</v>
      </c>
      <c r="AC6" s="10" t="s">
        <v>119</v>
      </c>
      <c r="AD6" s="33" t="s">
        <v>118</v>
      </c>
      <c r="AE6" s="34"/>
      <c r="AF6" s="34"/>
      <c r="AG6" s="35"/>
    </row>
    <row r="7" spans="1:35" x14ac:dyDescent="0.25">
      <c r="A7" s="36">
        <v>95</v>
      </c>
      <c r="B7" s="36">
        <v>96</v>
      </c>
      <c r="C7" s="36">
        <v>97</v>
      </c>
      <c r="D7" s="36">
        <v>98</v>
      </c>
      <c r="E7" s="36">
        <v>99</v>
      </c>
      <c r="F7" s="37">
        <v>2000</v>
      </c>
      <c r="G7" s="38">
        <v>2001</v>
      </c>
      <c r="H7" s="38">
        <v>2002</v>
      </c>
      <c r="I7" s="38">
        <v>2003</v>
      </c>
      <c r="J7" s="39" t="s">
        <v>117</v>
      </c>
      <c r="K7" s="40"/>
      <c r="L7" s="41" t="s">
        <v>116</v>
      </c>
      <c r="M7" s="42" t="s">
        <v>115</v>
      </c>
      <c r="N7" s="36" t="s">
        <v>110</v>
      </c>
      <c r="O7" s="43" t="s">
        <v>109</v>
      </c>
      <c r="P7" s="44" t="s">
        <v>114</v>
      </c>
      <c r="Q7" s="45" t="s">
        <v>110</v>
      </c>
      <c r="R7" s="41" t="s">
        <v>109</v>
      </c>
      <c r="S7" s="42" t="s">
        <v>113</v>
      </c>
      <c r="T7" s="36" t="s">
        <v>110</v>
      </c>
      <c r="U7" s="43" t="s">
        <v>109</v>
      </c>
      <c r="V7" s="42" t="s">
        <v>112</v>
      </c>
      <c r="W7" s="36"/>
      <c r="X7" s="46" t="s">
        <v>111</v>
      </c>
      <c r="Y7" s="47"/>
      <c r="Z7" s="38" t="s">
        <v>110</v>
      </c>
      <c r="AA7" s="43" t="s">
        <v>109</v>
      </c>
      <c r="AB7" s="48" t="s">
        <v>108</v>
      </c>
      <c r="AC7" s="49">
        <v>2005</v>
      </c>
      <c r="AD7" s="50" t="s">
        <v>65</v>
      </c>
      <c r="AE7" s="47" t="s">
        <v>64</v>
      </c>
      <c r="AF7" s="47" t="s">
        <v>63</v>
      </c>
      <c r="AG7" s="51" t="s">
        <v>62</v>
      </c>
    </row>
    <row r="8" spans="1:35" ht="20.25" customHeight="1" x14ac:dyDescent="0.25">
      <c r="A8" s="52">
        <v>27</v>
      </c>
      <c r="B8" s="52">
        <v>23</v>
      </c>
      <c r="C8" s="52">
        <v>21</v>
      </c>
      <c r="D8" s="52">
        <v>21</v>
      </c>
      <c r="E8" s="52">
        <v>23</v>
      </c>
      <c r="F8" s="52">
        <v>17</v>
      </c>
      <c r="G8" s="52">
        <v>14</v>
      </c>
      <c r="H8" s="52">
        <v>20</v>
      </c>
      <c r="I8" s="52">
        <v>23</v>
      </c>
      <c r="J8" s="53" t="s">
        <v>96</v>
      </c>
      <c r="K8" s="54" t="s">
        <v>51</v>
      </c>
      <c r="L8" s="55">
        <v>23</v>
      </c>
      <c r="M8" s="56">
        <v>31</v>
      </c>
      <c r="N8" s="57"/>
      <c r="O8" s="58">
        <f t="shared" ref="O8:O20" si="0">L8+N8</f>
        <v>23</v>
      </c>
      <c r="P8" s="59" t="s">
        <v>98</v>
      </c>
      <c r="Q8" s="60"/>
      <c r="R8" s="61">
        <f t="shared" ref="R8:R20" si="1">O8+Q8</f>
        <v>23</v>
      </c>
      <c r="S8" s="62">
        <v>33</v>
      </c>
      <c r="T8" s="57">
        <v>-3</v>
      </c>
      <c r="U8" s="58">
        <f>R8+T8</f>
        <v>20</v>
      </c>
      <c r="V8" s="63">
        <v>20</v>
      </c>
      <c r="W8" s="4"/>
      <c r="X8" s="64">
        <f t="shared" ref="X8:X19" si="2">M8+S8+V8</f>
        <v>84</v>
      </c>
      <c r="Y8" s="9"/>
      <c r="Z8" s="65">
        <v>3</v>
      </c>
      <c r="AA8" s="66">
        <f t="shared" ref="AA8:AA17" si="3">U8+Z8</f>
        <v>23</v>
      </c>
      <c r="AB8" s="67">
        <v>-2</v>
      </c>
      <c r="AC8" s="67">
        <f t="shared" ref="AC8:AC14" si="4">AA8+AB8</f>
        <v>21</v>
      </c>
      <c r="AD8" s="68">
        <v>4</v>
      </c>
      <c r="AE8" s="69">
        <v>6</v>
      </c>
      <c r="AF8" s="69">
        <v>2</v>
      </c>
      <c r="AG8" s="70">
        <f t="shared" ref="AG8:AG20" si="5">SUM(AD8:AF8)</f>
        <v>12</v>
      </c>
      <c r="AH8" s="71" t="s">
        <v>51</v>
      </c>
      <c r="AI8" s="9"/>
    </row>
    <row r="9" spans="1:35" ht="20.25" customHeight="1" x14ac:dyDescent="0.25">
      <c r="A9" s="52">
        <v>18</v>
      </c>
      <c r="B9" s="52">
        <v>18</v>
      </c>
      <c r="C9" s="52">
        <v>18</v>
      </c>
      <c r="D9" s="52">
        <v>17</v>
      </c>
      <c r="E9" s="52">
        <v>18</v>
      </c>
      <c r="F9" s="52">
        <v>16</v>
      </c>
      <c r="G9" s="52">
        <v>13</v>
      </c>
      <c r="H9" s="52">
        <v>14</v>
      </c>
      <c r="I9" s="52">
        <v>18</v>
      </c>
      <c r="J9" s="72" t="s">
        <v>107</v>
      </c>
      <c r="K9" s="73" t="s">
        <v>42</v>
      </c>
      <c r="L9" s="74">
        <v>18</v>
      </c>
      <c r="M9" s="62">
        <v>35</v>
      </c>
      <c r="N9" s="65">
        <v>-3</v>
      </c>
      <c r="O9" s="58">
        <f t="shared" si="0"/>
        <v>15</v>
      </c>
      <c r="P9" s="59" t="s">
        <v>90</v>
      </c>
      <c r="Q9" s="60">
        <v>-1</v>
      </c>
      <c r="R9" s="61">
        <f t="shared" si="1"/>
        <v>14</v>
      </c>
      <c r="S9" s="63">
        <v>24</v>
      </c>
      <c r="T9" s="57">
        <v>1</v>
      </c>
      <c r="U9" s="58">
        <f>R9+T9</f>
        <v>15</v>
      </c>
      <c r="V9" s="63">
        <v>25</v>
      </c>
      <c r="W9" s="4"/>
      <c r="X9" s="75">
        <f t="shared" si="2"/>
        <v>84</v>
      </c>
      <c r="Y9" s="9"/>
      <c r="Z9" s="65"/>
      <c r="AA9" s="66">
        <f t="shared" si="3"/>
        <v>15</v>
      </c>
      <c r="AB9" s="67">
        <v>-1</v>
      </c>
      <c r="AC9" s="67">
        <f t="shared" si="4"/>
        <v>14</v>
      </c>
      <c r="AD9" s="68">
        <v>6</v>
      </c>
      <c r="AE9" s="69">
        <v>4</v>
      </c>
      <c r="AF9" s="69">
        <v>1</v>
      </c>
      <c r="AG9" s="76">
        <f t="shared" si="5"/>
        <v>11</v>
      </c>
      <c r="AH9" s="77" t="s">
        <v>42</v>
      </c>
      <c r="AI9" s="9"/>
    </row>
    <row r="10" spans="1:35" ht="20.25" customHeight="1" x14ac:dyDescent="0.25">
      <c r="A10" s="52"/>
      <c r="B10" s="78"/>
      <c r="C10" s="52"/>
      <c r="D10" s="52"/>
      <c r="E10" s="52"/>
      <c r="F10" s="52"/>
      <c r="G10" s="52"/>
      <c r="H10" s="52"/>
      <c r="J10" s="72" t="s">
        <v>104</v>
      </c>
      <c r="K10" s="73" t="s">
        <v>46</v>
      </c>
      <c r="L10" s="79">
        <v>24</v>
      </c>
      <c r="M10" s="56">
        <v>23</v>
      </c>
      <c r="N10" s="57">
        <v>3</v>
      </c>
      <c r="O10" s="58">
        <f t="shared" si="0"/>
        <v>27</v>
      </c>
      <c r="P10" s="59" t="s">
        <v>90</v>
      </c>
      <c r="Q10" s="60">
        <v>-1</v>
      </c>
      <c r="R10" s="61">
        <f t="shared" si="1"/>
        <v>26</v>
      </c>
      <c r="S10" s="80">
        <v>28</v>
      </c>
      <c r="T10" s="57" t="s">
        <v>106</v>
      </c>
      <c r="U10" s="58">
        <v>26</v>
      </c>
      <c r="V10" s="80">
        <v>27</v>
      </c>
      <c r="W10" s="4"/>
      <c r="X10" s="81">
        <f t="shared" si="2"/>
        <v>78</v>
      </c>
      <c r="Y10" s="9"/>
      <c r="Z10" s="65">
        <v>-1</v>
      </c>
      <c r="AA10" s="66">
        <f t="shared" si="3"/>
        <v>25</v>
      </c>
      <c r="AB10" s="4"/>
      <c r="AC10" s="67">
        <f t="shared" si="4"/>
        <v>25</v>
      </c>
      <c r="AD10" s="68">
        <v>0</v>
      </c>
      <c r="AE10" s="69">
        <v>3</v>
      </c>
      <c r="AF10" s="69">
        <v>0</v>
      </c>
      <c r="AG10" s="76">
        <f t="shared" si="5"/>
        <v>3</v>
      </c>
      <c r="AH10" s="77" t="s">
        <v>46</v>
      </c>
      <c r="AI10" s="9"/>
    </row>
    <row r="11" spans="1:35" ht="21" customHeight="1" x14ac:dyDescent="0.25">
      <c r="A11" s="52"/>
      <c r="B11" s="78"/>
      <c r="C11" s="52">
        <v>13</v>
      </c>
      <c r="D11" s="52">
        <v>9</v>
      </c>
      <c r="E11" s="52">
        <v>8</v>
      </c>
      <c r="F11" s="52">
        <v>4</v>
      </c>
      <c r="G11" s="52">
        <v>5</v>
      </c>
      <c r="H11" s="52">
        <v>5</v>
      </c>
      <c r="I11" s="52">
        <v>4</v>
      </c>
      <c r="J11" s="72" t="s">
        <v>103</v>
      </c>
      <c r="K11" s="73" t="s">
        <v>34</v>
      </c>
      <c r="L11" s="55">
        <v>4</v>
      </c>
      <c r="M11" s="56">
        <v>28</v>
      </c>
      <c r="N11" s="57">
        <v>1</v>
      </c>
      <c r="O11" s="58">
        <f t="shared" si="0"/>
        <v>5</v>
      </c>
      <c r="P11" s="59" t="s">
        <v>95</v>
      </c>
      <c r="Q11" s="60">
        <v>-1</v>
      </c>
      <c r="R11" s="61">
        <f t="shared" si="1"/>
        <v>4</v>
      </c>
      <c r="S11" s="63">
        <v>26</v>
      </c>
      <c r="T11" s="57">
        <v>1</v>
      </c>
      <c r="U11" s="58">
        <f>R11+T11</f>
        <v>5</v>
      </c>
      <c r="V11" s="63">
        <v>23</v>
      </c>
      <c r="W11" s="4"/>
      <c r="X11" s="82">
        <f t="shared" si="2"/>
        <v>77</v>
      </c>
      <c r="Y11" s="9"/>
      <c r="Z11" s="65"/>
      <c r="AA11" s="66">
        <f t="shared" si="3"/>
        <v>5</v>
      </c>
      <c r="AC11" s="67">
        <f t="shared" si="4"/>
        <v>5</v>
      </c>
      <c r="AD11" s="68">
        <v>7</v>
      </c>
      <c r="AE11" s="69">
        <v>9</v>
      </c>
      <c r="AF11" s="69">
        <v>6</v>
      </c>
      <c r="AG11" s="76">
        <f t="shared" si="5"/>
        <v>22</v>
      </c>
      <c r="AH11" s="77" t="s">
        <v>34</v>
      </c>
      <c r="AI11" s="9"/>
    </row>
    <row r="12" spans="1:35" ht="21" customHeight="1" x14ac:dyDescent="0.25">
      <c r="A12" s="52"/>
      <c r="B12" s="78"/>
      <c r="C12" s="52">
        <v>12</v>
      </c>
      <c r="D12" s="52">
        <v>11</v>
      </c>
      <c r="E12" s="52">
        <v>11</v>
      </c>
      <c r="F12" s="52">
        <v>11</v>
      </c>
      <c r="G12" s="52">
        <v>10</v>
      </c>
      <c r="H12" s="52">
        <v>6</v>
      </c>
      <c r="I12" s="52">
        <v>18</v>
      </c>
      <c r="J12" s="72" t="s">
        <v>105</v>
      </c>
      <c r="K12" s="73" t="s">
        <v>42</v>
      </c>
      <c r="L12" s="55">
        <v>11</v>
      </c>
      <c r="M12" s="80">
        <v>31</v>
      </c>
      <c r="N12" s="57">
        <v>-1</v>
      </c>
      <c r="O12" s="58">
        <f t="shared" si="0"/>
        <v>10</v>
      </c>
      <c r="P12" s="59" t="s">
        <v>98</v>
      </c>
      <c r="Q12" s="60"/>
      <c r="R12" s="61">
        <f t="shared" si="1"/>
        <v>10</v>
      </c>
      <c r="S12" s="83">
        <v>16</v>
      </c>
      <c r="T12" s="57">
        <v>5</v>
      </c>
      <c r="U12" s="58">
        <f>R12+T12</f>
        <v>15</v>
      </c>
      <c r="V12" s="62">
        <v>30</v>
      </c>
      <c r="W12" s="4"/>
      <c r="X12" s="82">
        <f t="shared" si="2"/>
        <v>77</v>
      </c>
      <c r="Y12" s="9"/>
      <c r="Z12" s="65">
        <v>-3</v>
      </c>
      <c r="AA12" s="66">
        <f t="shared" si="3"/>
        <v>12</v>
      </c>
      <c r="AC12" s="67">
        <f t="shared" si="4"/>
        <v>12</v>
      </c>
      <c r="AD12" s="68">
        <v>5</v>
      </c>
      <c r="AE12" s="69">
        <v>1</v>
      </c>
      <c r="AF12" s="69">
        <v>4</v>
      </c>
      <c r="AG12" s="76">
        <f t="shared" si="5"/>
        <v>10</v>
      </c>
      <c r="AH12" s="77" t="s">
        <v>42</v>
      </c>
      <c r="AI12" s="9"/>
    </row>
    <row r="13" spans="1:35" ht="21" customHeight="1" x14ac:dyDescent="0.25">
      <c r="A13" s="84">
        <v>14</v>
      </c>
      <c r="B13" s="85">
        <v>14</v>
      </c>
      <c r="C13" s="85">
        <v>15</v>
      </c>
      <c r="D13" s="85">
        <v>13</v>
      </c>
      <c r="E13" s="85">
        <v>11</v>
      </c>
      <c r="F13" s="85">
        <v>10</v>
      </c>
      <c r="G13" s="78"/>
      <c r="H13" s="86">
        <v>14</v>
      </c>
      <c r="I13" s="25"/>
      <c r="J13" s="87" t="s">
        <v>104</v>
      </c>
      <c r="K13" s="88" t="s">
        <v>25</v>
      </c>
      <c r="L13" s="55">
        <v>14</v>
      </c>
      <c r="M13" s="63">
        <v>27</v>
      </c>
      <c r="N13" s="89">
        <v>2</v>
      </c>
      <c r="O13" s="58">
        <f t="shared" si="0"/>
        <v>16</v>
      </c>
      <c r="P13" s="59" t="s">
        <v>98</v>
      </c>
      <c r="Q13" s="60">
        <v>-1</v>
      </c>
      <c r="R13" s="61">
        <f t="shared" si="1"/>
        <v>15</v>
      </c>
      <c r="S13" s="63">
        <v>25</v>
      </c>
      <c r="T13" s="89">
        <v>1</v>
      </c>
      <c r="U13" s="58">
        <f>R13+T13</f>
        <v>16</v>
      </c>
      <c r="V13" s="63">
        <v>22</v>
      </c>
      <c r="W13" s="90"/>
      <c r="X13" s="82">
        <f t="shared" si="2"/>
        <v>74</v>
      </c>
      <c r="Y13" s="32"/>
      <c r="Z13" s="91">
        <v>1</v>
      </c>
      <c r="AA13" s="66">
        <f t="shared" si="3"/>
        <v>17</v>
      </c>
      <c r="AB13" s="92"/>
      <c r="AC13" s="67">
        <f t="shared" si="4"/>
        <v>17</v>
      </c>
      <c r="AD13" s="68">
        <v>5</v>
      </c>
      <c r="AE13" s="69">
        <v>3</v>
      </c>
      <c r="AF13" s="69">
        <v>4</v>
      </c>
      <c r="AG13" s="76">
        <f t="shared" si="5"/>
        <v>12</v>
      </c>
      <c r="AH13" s="93" t="s">
        <v>25</v>
      </c>
      <c r="AI13" s="9"/>
    </row>
    <row r="14" spans="1:35" ht="21" customHeight="1" x14ac:dyDescent="0.25">
      <c r="A14" s="52">
        <v>21</v>
      </c>
      <c r="B14" s="78">
        <v>20</v>
      </c>
      <c r="C14" s="52">
        <v>16</v>
      </c>
      <c r="D14" s="52">
        <v>17</v>
      </c>
      <c r="E14" s="52">
        <v>14</v>
      </c>
      <c r="F14" s="52">
        <v>18</v>
      </c>
      <c r="G14" s="52">
        <v>16</v>
      </c>
      <c r="H14" s="52">
        <v>12</v>
      </c>
      <c r="I14" s="52">
        <v>14</v>
      </c>
      <c r="J14" s="72" t="s">
        <v>103</v>
      </c>
      <c r="K14" s="73" t="s">
        <v>20</v>
      </c>
      <c r="L14" s="55">
        <v>15</v>
      </c>
      <c r="M14" s="56">
        <v>30</v>
      </c>
      <c r="N14" s="57"/>
      <c r="O14" s="58">
        <f t="shared" si="0"/>
        <v>15</v>
      </c>
      <c r="P14" s="59" t="s">
        <v>95</v>
      </c>
      <c r="Q14" s="60">
        <v>-1</v>
      </c>
      <c r="R14" s="61">
        <f t="shared" si="1"/>
        <v>14</v>
      </c>
      <c r="S14" s="63">
        <v>19</v>
      </c>
      <c r="T14" s="57" t="s">
        <v>102</v>
      </c>
      <c r="U14" s="58">
        <v>18</v>
      </c>
      <c r="V14" s="63">
        <v>24</v>
      </c>
      <c r="W14" s="4"/>
      <c r="X14" s="82">
        <f t="shared" si="2"/>
        <v>73</v>
      </c>
      <c r="Y14" s="9"/>
      <c r="Z14" s="65"/>
      <c r="AA14" s="66">
        <f t="shared" si="3"/>
        <v>18</v>
      </c>
      <c r="AB14" s="4"/>
      <c r="AC14" s="67">
        <f t="shared" si="4"/>
        <v>18</v>
      </c>
      <c r="AD14" s="68">
        <v>4</v>
      </c>
      <c r="AE14" s="69">
        <v>1</v>
      </c>
      <c r="AF14" s="69">
        <v>5</v>
      </c>
      <c r="AG14" s="76">
        <f t="shared" si="5"/>
        <v>10</v>
      </c>
      <c r="AH14" s="77" t="s">
        <v>20</v>
      </c>
      <c r="AI14" s="9"/>
    </row>
    <row r="15" spans="1:35" ht="21" customHeight="1" x14ac:dyDescent="0.25">
      <c r="A15" s="52"/>
      <c r="B15" s="52"/>
      <c r="C15" s="52"/>
      <c r="D15" s="52"/>
      <c r="E15" s="52">
        <v>15</v>
      </c>
      <c r="F15" s="52">
        <v>13</v>
      </c>
      <c r="G15" s="52">
        <v>17</v>
      </c>
      <c r="H15" s="52">
        <v>17</v>
      </c>
      <c r="I15" s="52">
        <v>13</v>
      </c>
      <c r="J15" s="72" t="s">
        <v>99</v>
      </c>
      <c r="K15" s="73" t="s">
        <v>5</v>
      </c>
      <c r="L15" s="74">
        <v>11</v>
      </c>
      <c r="M15" s="56">
        <v>30</v>
      </c>
      <c r="N15" s="65"/>
      <c r="O15" s="58">
        <f t="shared" si="0"/>
        <v>11</v>
      </c>
      <c r="P15" s="59" t="s">
        <v>95</v>
      </c>
      <c r="Q15" s="60"/>
      <c r="R15" s="61">
        <f t="shared" si="1"/>
        <v>11</v>
      </c>
      <c r="S15" s="63">
        <v>23</v>
      </c>
      <c r="T15" s="57"/>
      <c r="U15" s="58">
        <f>R15+T15</f>
        <v>11</v>
      </c>
      <c r="V15" s="63">
        <v>19</v>
      </c>
      <c r="W15" s="94"/>
      <c r="X15" s="82">
        <f t="shared" si="2"/>
        <v>72</v>
      </c>
      <c r="Y15" s="9"/>
      <c r="Z15" s="65">
        <v>4</v>
      </c>
      <c r="AA15" s="66">
        <f t="shared" si="3"/>
        <v>15</v>
      </c>
      <c r="AB15" s="95" t="s">
        <v>101</v>
      </c>
      <c r="AC15" s="67">
        <f>15+2</f>
        <v>17</v>
      </c>
      <c r="AD15" s="68">
        <v>6</v>
      </c>
      <c r="AE15" s="69">
        <v>2</v>
      </c>
      <c r="AF15" s="69">
        <v>3</v>
      </c>
      <c r="AG15" s="76">
        <f t="shared" si="5"/>
        <v>11</v>
      </c>
      <c r="AH15" s="77" t="s">
        <v>5</v>
      </c>
      <c r="AI15" s="9"/>
    </row>
    <row r="16" spans="1:35" ht="21" customHeight="1" x14ac:dyDescent="0.25">
      <c r="A16" s="84">
        <v>18</v>
      </c>
      <c r="B16" s="84">
        <v>17</v>
      </c>
      <c r="C16" s="84">
        <v>15</v>
      </c>
      <c r="D16" s="84">
        <v>15</v>
      </c>
      <c r="E16" s="84">
        <v>15</v>
      </c>
      <c r="F16" s="84">
        <v>12</v>
      </c>
      <c r="G16" s="84"/>
      <c r="H16" s="84">
        <v>12</v>
      </c>
      <c r="I16" s="96">
        <v>13</v>
      </c>
      <c r="J16" s="72" t="s">
        <v>100</v>
      </c>
      <c r="K16" s="73" t="s">
        <v>15</v>
      </c>
      <c r="L16" s="74">
        <v>13</v>
      </c>
      <c r="M16" s="56">
        <v>19</v>
      </c>
      <c r="N16" s="89">
        <v>4</v>
      </c>
      <c r="O16" s="58">
        <f t="shared" si="0"/>
        <v>17</v>
      </c>
      <c r="P16" s="59" t="s">
        <v>95</v>
      </c>
      <c r="Q16" s="60"/>
      <c r="R16" s="61">
        <f t="shared" si="1"/>
        <v>17</v>
      </c>
      <c r="S16" s="63">
        <v>24</v>
      </c>
      <c r="T16" s="91"/>
      <c r="U16" s="58">
        <f>R16+T16</f>
        <v>17</v>
      </c>
      <c r="V16" s="97">
        <v>29</v>
      </c>
      <c r="W16" s="98"/>
      <c r="X16" s="82">
        <f t="shared" si="2"/>
        <v>72</v>
      </c>
      <c r="Y16" s="9"/>
      <c r="Z16" s="91">
        <v>-2</v>
      </c>
      <c r="AA16" s="66">
        <f t="shared" si="3"/>
        <v>15</v>
      </c>
      <c r="AB16" s="9"/>
      <c r="AC16" s="67">
        <f>AA16+AB16</f>
        <v>15</v>
      </c>
      <c r="AD16" s="68">
        <v>2</v>
      </c>
      <c r="AE16" s="69">
        <v>2</v>
      </c>
      <c r="AF16" s="69">
        <v>5</v>
      </c>
      <c r="AG16" s="76">
        <f t="shared" si="5"/>
        <v>9</v>
      </c>
      <c r="AH16" s="77" t="s">
        <v>15</v>
      </c>
      <c r="AI16" s="9"/>
    </row>
    <row r="17" spans="1:78" ht="21" customHeight="1" x14ac:dyDescent="0.25">
      <c r="A17" s="52">
        <v>22</v>
      </c>
      <c r="B17" s="52">
        <v>22</v>
      </c>
      <c r="C17" s="52">
        <v>21</v>
      </c>
      <c r="D17" s="52">
        <v>18</v>
      </c>
      <c r="E17" s="52">
        <v>15</v>
      </c>
      <c r="F17" s="52">
        <v>19</v>
      </c>
      <c r="G17" s="52">
        <v>19</v>
      </c>
      <c r="H17" s="52">
        <v>19</v>
      </c>
      <c r="I17" s="52">
        <v>23</v>
      </c>
      <c r="J17" s="72" t="s">
        <v>99</v>
      </c>
      <c r="K17" s="73" t="s">
        <v>10</v>
      </c>
      <c r="L17" s="55">
        <v>23</v>
      </c>
      <c r="M17" s="97">
        <v>31</v>
      </c>
      <c r="N17" s="57">
        <v>-2</v>
      </c>
      <c r="O17" s="58">
        <f t="shared" si="0"/>
        <v>21</v>
      </c>
      <c r="P17" s="59" t="s">
        <v>98</v>
      </c>
      <c r="Q17" s="60">
        <v>-1</v>
      </c>
      <c r="R17" s="61">
        <f t="shared" si="1"/>
        <v>20</v>
      </c>
      <c r="S17" s="63">
        <v>21</v>
      </c>
      <c r="T17" s="57" t="s">
        <v>97</v>
      </c>
      <c r="U17" s="58">
        <v>23</v>
      </c>
      <c r="V17" s="63">
        <v>20</v>
      </c>
      <c r="W17" s="4"/>
      <c r="X17" s="82">
        <f t="shared" si="2"/>
        <v>72</v>
      </c>
      <c r="Y17" s="9"/>
      <c r="Z17" s="65">
        <v>2</v>
      </c>
      <c r="AA17" s="66">
        <f t="shared" si="3"/>
        <v>25</v>
      </c>
      <c r="AC17" s="67">
        <f>AA17+AB17</f>
        <v>25</v>
      </c>
      <c r="AD17" s="68">
        <v>5</v>
      </c>
      <c r="AE17" s="69">
        <v>2</v>
      </c>
      <c r="AF17" s="69">
        <v>0</v>
      </c>
      <c r="AG17" s="76">
        <f t="shared" si="5"/>
        <v>7</v>
      </c>
      <c r="AH17" s="77" t="s">
        <v>10</v>
      </c>
      <c r="AI17" s="9"/>
    </row>
    <row r="18" spans="1:78" ht="21" customHeight="1" x14ac:dyDescent="0.25">
      <c r="A18" s="52"/>
      <c r="B18" s="52">
        <v>24</v>
      </c>
      <c r="C18" s="52">
        <v>26</v>
      </c>
      <c r="D18" s="52">
        <v>25</v>
      </c>
      <c r="E18" s="52">
        <v>25</v>
      </c>
      <c r="F18" s="52">
        <v>28</v>
      </c>
      <c r="G18" s="52">
        <v>28</v>
      </c>
      <c r="H18" s="52">
        <v>26</v>
      </c>
      <c r="I18" s="78" t="s">
        <v>94</v>
      </c>
      <c r="J18" s="72" t="s">
        <v>96</v>
      </c>
      <c r="K18" s="73" t="s">
        <v>7</v>
      </c>
      <c r="L18" s="55">
        <v>28</v>
      </c>
      <c r="M18" s="56">
        <v>29</v>
      </c>
      <c r="N18" s="99"/>
      <c r="O18" s="58">
        <f t="shared" si="0"/>
        <v>28</v>
      </c>
      <c r="P18" s="59" t="s">
        <v>95</v>
      </c>
      <c r="Q18" s="60"/>
      <c r="R18" s="61">
        <f t="shared" si="1"/>
        <v>28</v>
      </c>
      <c r="S18" s="63">
        <v>17</v>
      </c>
      <c r="T18" s="57">
        <v>4</v>
      </c>
      <c r="U18" s="58" t="s">
        <v>94</v>
      </c>
      <c r="V18" s="63">
        <v>26</v>
      </c>
      <c r="W18" s="4"/>
      <c r="X18" s="82">
        <f t="shared" si="2"/>
        <v>72</v>
      </c>
      <c r="Y18" s="9"/>
      <c r="Z18" s="65"/>
      <c r="AA18" s="66" t="s">
        <v>94</v>
      </c>
      <c r="AC18" s="67" t="s">
        <v>94</v>
      </c>
      <c r="AD18" s="68">
        <v>2</v>
      </c>
      <c r="AE18" s="69">
        <v>2</v>
      </c>
      <c r="AF18" s="69">
        <v>0</v>
      </c>
      <c r="AG18" s="76">
        <f t="shared" si="5"/>
        <v>4</v>
      </c>
      <c r="AH18" s="77" t="s">
        <v>7</v>
      </c>
      <c r="AI18" s="9"/>
    </row>
    <row r="19" spans="1:78" s="9" customFormat="1" ht="21" customHeight="1" x14ac:dyDescent="0.25">
      <c r="A19" s="52"/>
      <c r="B19" s="78">
        <v>22</v>
      </c>
      <c r="C19" s="52">
        <v>19</v>
      </c>
      <c r="D19" s="52">
        <v>16</v>
      </c>
      <c r="E19" s="52">
        <v>15</v>
      </c>
      <c r="F19" s="52">
        <v>13</v>
      </c>
      <c r="G19" s="52">
        <v>11</v>
      </c>
      <c r="H19" s="52"/>
      <c r="I19" s="52"/>
      <c r="J19" s="72" t="s">
        <v>93</v>
      </c>
      <c r="K19" s="73" t="s">
        <v>4</v>
      </c>
      <c r="L19" s="55">
        <v>11</v>
      </c>
      <c r="M19" s="83">
        <v>18</v>
      </c>
      <c r="N19" s="57">
        <v>5</v>
      </c>
      <c r="O19" s="58">
        <f t="shared" si="0"/>
        <v>16</v>
      </c>
      <c r="P19" s="59" t="s">
        <v>90</v>
      </c>
      <c r="Q19" s="60"/>
      <c r="R19" s="61">
        <f t="shared" si="1"/>
        <v>16</v>
      </c>
      <c r="S19" s="97">
        <v>33</v>
      </c>
      <c r="T19" s="57">
        <v>-2</v>
      </c>
      <c r="U19" s="58">
        <f>R19+T19</f>
        <v>14</v>
      </c>
      <c r="V19" s="83">
        <v>17</v>
      </c>
      <c r="W19" s="4"/>
      <c r="X19" s="100">
        <f t="shared" si="2"/>
        <v>68</v>
      </c>
      <c r="Z19" s="65">
        <v>5</v>
      </c>
      <c r="AA19" s="66">
        <f>U19+Z19</f>
        <v>19</v>
      </c>
      <c r="AB19" s="4"/>
      <c r="AC19" s="67">
        <f>AA19+AB19</f>
        <v>19</v>
      </c>
      <c r="AD19" s="68">
        <v>2</v>
      </c>
      <c r="AE19" s="69">
        <v>6</v>
      </c>
      <c r="AF19" s="69">
        <v>1</v>
      </c>
      <c r="AG19" s="76">
        <f t="shared" si="5"/>
        <v>9</v>
      </c>
      <c r="AH19" s="77" t="s">
        <v>4</v>
      </c>
    </row>
    <row r="20" spans="1:78" ht="21" customHeight="1" x14ac:dyDescent="0.25">
      <c r="A20" s="101"/>
      <c r="B20" s="84">
        <v>20</v>
      </c>
      <c r="C20" s="52">
        <v>13</v>
      </c>
      <c r="D20" s="84">
        <v>13</v>
      </c>
      <c r="E20" s="52">
        <v>12</v>
      </c>
      <c r="F20" s="52">
        <v>12</v>
      </c>
      <c r="G20" s="52">
        <v>15</v>
      </c>
      <c r="H20" s="52">
        <v>15</v>
      </c>
      <c r="I20" s="85"/>
      <c r="J20" s="72" t="s">
        <v>92</v>
      </c>
      <c r="K20" s="73" t="s">
        <v>3</v>
      </c>
      <c r="L20" s="55">
        <v>15</v>
      </c>
      <c r="M20" s="102" t="s">
        <v>91</v>
      </c>
      <c r="N20" s="103"/>
      <c r="O20" s="58">
        <f t="shared" si="0"/>
        <v>15</v>
      </c>
      <c r="P20" s="59" t="s">
        <v>90</v>
      </c>
      <c r="Q20" s="60"/>
      <c r="R20" s="61">
        <f t="shared" si="1"/>
        <v>15</v>
      </c>
      <c r="S20" s="63">
        <v>23</v>
      </c>
      <c r="T20" s="65">
        <v>1</v>
      </c>
      <c r="U20" s="58">
        <f>R20+T20</f>
        <v>16</v>
      </c>
      <c r="V20" s="63">
        <v>24</v>
      </c>
      <c r="W20" s="104"/>
      <c r="X20" s="105">
        <f>+S20+V20</f>
        <v>47</v>
      </c>
      <c r="Y20" s="106" t="s">
        <v>89</v>
      </c>
      <c r="Z20" s="65"/>
      <c r="AA20" s="66">
        <f>U20+Z20</f>
        <v>16</v>
      </c>
      <c r="AC20" s="67">
        <f>AA20+AB20</f>
        <v>16</v>
      </c>
      <c r="AD20" s="68">
        <v>0</v>
      </c>
      <c r="AE20" s="69">
        <v>4</v>
      </c>
      <c r="AF20" s="69">
        <v>3</v>
      </c>
      <c r="AG20" s="76">
        <f t="shared" si="5"/>
        <v>7</v>
      </c>
      <c r="AH20" s="77" t="s">
        <v>3</v>
      </c>
      <c r="AI20" s="9"/>
    </row>
    <row r="21" spans="1:78" ht="21" customHeight="1" thickBot="1" x14ac:dyDescent="0.3">
      <c r="A21" s="107"/>
      <c r="B21" s="108"/>
      <c r="C21" s="108"/>
      <c r="D21" s="108"/>
      <c r="E21" s="108"/>
      <c r="F21" s="108"/>
      <c r="G21" s="108"/>
      <c r="H21" s="108"/>
      <c r="I21" s="109"/>
      <c r="J21" s="110"/>
      <c r="K21" s="111"/>
      <c r="L21" s="112"/>
      <c r="M21" s="113"/>
      <c r="N21" s="114"/>
      <c r="O21" s="115"/>
      <c r="P21" s="116"/>
      <c r="Q21" s="117"/>
      <c r="R21" s="118"/>
      <c r="S21" s="119"/>
      <c r="T21" s="120"/>
      <c r="U21" s="121"/>
      <c r="V21" s="119"/>
      <c r="W21" s="120"/>
      <c r="X21" s="122"/>
      <c r="Y21" s="123"/>
      <c r="Z21" s="124"/>
      <c r="AA21" s="125"/>
      <c r="AB21" s="126"/>
      <c r="AC21" s="127"/>
      <c r="AD21" s="123"/>
      <c r="AE21" s="126"/>
      <c r="AF21" s="126"/>
      <c r="AG21" s="128"/>
      <c r="AI21" s="9"/>
    </row>
    <row r="22" spans="1:78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>
        <f>SUM(M8:M21)</f>
        <v>332</v>
      </c>
      <c r="N22" s="98"/>
      <c r="O22" s="129"/>
      <c r="P22" s="130"/>
      <c r="Q22" s="104" t="s">
        <v>88</v>
      </c>
      <c r="R22" s="104"/>
      <c r="S22" s="17">
        <f>SUM(S8:S21)</f>
        <v>312</v>
      </c>
      <c r="T22" s="104"/>
      <c r="U22" s="129"/>
      <c r="V22" s="17">
        <f>SUM(V8:V21)</f>
        <v>306</v>
      </c>
      <c r="W22" s="104"/>
      <c r="X22" s="131">
        <f>M22+S22+V22</f>
        <v>950</v>
      </c>
      <c r="Y22" s="104"/>
      <c r="Z22" s="132"/>
      <c r="AA22" s="132"/>
      <c r="AB22" s="15"/>
      <c r="AC22" s="104"/>
      <c r="AD22" s="17"/>
      <c r="AE22" s="17"/>
      <c r="AF22" s="17"/>
      <c r="AG22" s="17"/>
      <c r="AH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x14ac:dyDescent="0.25">
      <c r="A23" s="4" t="s">
        <v>87</v>
      </c>
      <c r="B23" s="4" t="s">
        <v>86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133">
        <v>12</v>
      </c>
      <c r="N23" s="4"/>
      <c r="Q23" s="2" t="s">
        <v>85</v>
      </c>
      <c r="S23" s="133">
        <v>13</v>
      </c>
      <c r="U23" s="17"/>
      <c r="V23" s="133">
        <v>13</v>
      </c>
      <c r="X23" s="131">
        <f>M23+S23+V23</f>
        <v>38</v>
      </c>
      <c r="AD23" s="4" t="s">
        <v>84</v>
      </c>
      <c r="AE23" s="4"/>
      <c r="AF23" s="4"/>
      <c r="AG23" s="4"/>
    </row>
    <row r="24" spans="1:78" x14ac:dyDescent="0.25">
      <c r="A24" s="4" t="s">
        <v>83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34">
        <f>M22/M23</f>
        <v>27.666666666666668</v>
      </c>
      <c r="N24" s="4"/>
      <c r="S24" s="134">
        <f>S22/S23</f>
        <v>24</v>
      </c>
      <c r="U24" s="17"/>
      <c r="V24" s="134">
        <f>V22/V23</f>
        <v>23.53846153846154</v>
      </c>
      <c r="X24" s="135">
        <f>X22/X23</f>
        <v>25</v>
      </c>
      <c r="AD24" s="4" t="s">
        <v>82</v>
      </c>
      <c r="AE24" s="4"/>
      <c r="AF24" s="4"/>
      <c r="AG24" s="4"/>
    </row>
    <row r="25" spans="1:78" x14ac:dyDescent="0.25">
      <c r="A25" s="133" t="s">
        <v>74</v>
      </c>
      <c r="B25" s="4"/>
      <c r="C25" s="4"/>
      <c r="D25" s="136" t="s">
        <v>13</v>
      </c>
      <c r="E25" s="137"/>
      <c r="F25" s="14">
        <v>2</v>
      </c>
      <c r="G25" s="138" t="s">
        <v>81</v>
      </c>
      <c r="H25" s="17"/>
      <c r="O25" s="17"/>
      <c r="P25" s="17"/>
      <c r="Q25" s="17"/>
      <c r="R25" s="17"/>
      <c r="S25" s="17"/>
      <c r="U25" s="17"/>
      <c r="X25" s="139">
        <f>X24*3</f>
        <v>75</v>
      </c>
      <c r="AD25" s="4" t="s">
        <v>80</v>
      </c>
      <c r="AE25" s="4"/>
      <c r="AF25" s="4"/>
      <c r="AG25" s="4"/>
    </row>
    <row r="26" spans="1:78" x14ac:dyDescent="0.25">
      <c r="A26" s="133" t="s">
        <v>70</v>
      </c>
      <c r="B26" s="4"/>
      <c r="C26" s="4"/>
      <c r="D26" s="136" t="s">
        <v>13</v>
      </c>
      <c r="E26" s="4"/>
      <c r="F26" s="14">
        <v>1</v>
      </c>
      <c r="G26" s="133" t="s">
        <v>79</v>
      </c>
      <c r="U26" s="17"/>
      <c r="X26" s="140"/>
    </row>
    <row r="27" spans="1:78" ht="13.8" thickBot="1" x14ac:dyDescent="0.3">
      <c r="A27" s="133"/>
      <c r="B27" s="4"/>
      <c r="C27" s="4"/>
      <c r="D27" s="136"/>
      <c r="E27" s="4"/>
      <c r="F27" s="14"/>
      <c r="G27" s="133"/>
      <c r="U27" s="17"/>
      <c r="Z27" s="139"/>
      <c r="AA27" s="139"/>
      <c r="AB27" s="139" t="s">
        <v>78</v>
      </c>
      <c r="AC27" s="139"/>
      <c r="AD27" s="139"/>
      <c r="AE27" s="139"/>
      <c r="AF27" s="139"/>
      <c r="AG27" s="139"/>
    </row>
    <row r="28" spans="1:78" ht="13.8" thickBot="1" x14ac:dyDescent="0.3">
      <c r="A28" s="4" t="s">
        <v>77</v>
      </c>
      <c r="B28" s="4"/>
      <c r="C28" s="4"/>
      <c r="D28" s="4"/>
      <c r="E28" s="4"/>
      <c r="F28" s="4"/>
      <c r="G28" s="4"/>
      <c r="H28" s="4"/>
      <c r="Q28" s="141" t="s">
        <v>76</v>
      </c>
      <c r="R28" s="34"/>
      <c r="S28" s="34"/>
      <c r="T28" s="142"/>
      <c r="U28" s="34" t="s">
        <v>75</v>
      </c>
      <c r="V28" s="34"/>
      <c r="W28" s="35"/>
      <c r="Z28" s="139"/>
      <c r="AA28" s="139"/>
      <c r="AB28" s="139"/>
      <c r="AC28" s="139"/>
      <c r="AD28" s="139"/>
      <c r="AE28" s="139"/>
      <c r="AF28" s="139"/>
      <c r="AG28" s="139"/>
    </row>
    <row r="29" spans="1:78" x14ac:dyDescent="0.25">
      <c r="A29" s="2" t="s">
        <v>74</v>
      </c>
      <c r="D29" s="143" t="s">
        <v>13</v>
      </c>
      <c r="F29" s="144">
        <v>3</v>
      </c>
      <c r="G29" s="2" t="s">
        <v>55</v>
      </c>
      <c r="K29" s="2" t="s">
        <v>73</v>
      </c>
      <c r="L29" s="2" t="s">
        <v>49</v>
      </c>
      <c r="M29" s="144">
        <v>5</v>
      </c>
      <c r="N29" s="2" t="s">
        <v>55</v>
      </c>
      <c r="Q29" s="145"/>
      <c r="R29" s="32"/>
      <c r="S29" s="32"/>
      <c r="T29" s="32"/>
      <c r="U29" s="32"/>
      <c r="V29" s="32" t="s">
        <v>72</v>
      </c>
      <c r="W29" s="146"/>
      <c r="Z29" s="147" t="s">
        <v>71</v>
      </c>
      <c r="AA29" s="148"/>
      <c r="AB29" s="149"/>
      <c r="AC29" s="149"/>
      <c r="AD29" s="150"/>
      <c r="AE29" s="151"/>
      <c r="AF29" s="149"/>
      <c r="AG29" s="150"/>
    </row>
    <row r="30" spans="1:78" x14ac:dyDescent="0.25">
      <c r="A30" s="2" t="s">
        <v>70</v>
      </c>
      <c r="D30" s="143" t="s">
        <v>13</v>
      </c>
      <c r="F30" s="144">
        <v>2</v>
      </c>
      <c r="G30" s="2" t="s">
        <v>55</v>
      </c>
      <c r="K30" s="152" t="s">
        <v>69</v>
      </c>
      <c r="L30" s="2" t="s">
        <v>49</v>
      </c>
      <c r="M30" s="144">
        <v>4</v>
      </c>
      <c r="N30" s="2" t="s">
        <v>55</v>
      </c>
      <c r="Q30" s="153">
        <v>1995</v>
      </c>
      <c r="R30" s="9" t="s">
        <v>68</v>
      </c>
      <c r="S30" s="9"/>
      <c r="T30" s="9"/>
      <c r="U30" s="9" t="s">
        <v>67</v>
      </c>
      <c r="V30" s="154">
        <v>21.3</v>
      </c>
      <c r="W30" s="155" t="s">
        <v>66</v>
      </c>
      <c r="Z30" s="156" t="s">
        <v>65</v>
      </c>
      <c r="AA30" s="157"/>
      <c r="AB30" s="157" t="s">
        <v>64</v>
      </c>
      <c r="AC30" s="157" t="s">
        <v>63</v>
      </c>
      <c r="AD30" s="158" t="s">
        <v>62</v>
      </c>
      <c r="AE30" s="159"/>
      <c r="AF30" s="106"/>
      <c r="AG30" s="160"/>
    </row>
    <row r="31" spans="1:78" ht="15.6" x14ac:dyDescent="0.25">
      <c r="A31" s="2" t="s">
        <v>61</v>
      </c>
      <c r="D31" s="143" t="s">
        <v>13</v>
      </c>
      <c r="F31" s="144">
        <v>1</v>
      </c>
      <c r="G31" s="2" t="s">
        <v>38</v>
      </c>
      <c r="K31" s="2" t="s">
        <v>60</v>
      </c>
      <c r="L31" s="2" t="s">
        <v>49</v>
      </c>
      <c r="M31" s="144">
        <v>3</v>
      </c>
      <c r="N31" s="2" t="s">
        <v>55</v>
      </c>
      <c r="Q31" s="153">
        <v>1996</v>
      </c>
      <c r="R31" s="9" t="s">
        <v>59</v>
      </c>
      <c r="S31" s="9"/>
      <c r="T31" s="9"/>
      <c r="U31" s="9" t="s">
        <v>58</v>
      </c>
      <c r="V31" s="154">
        <v>25.5</v>
      </c>
      <c r="W31" s="161" t="s">
        <v>57</v>
      </c>
      <c r="Z31" s="159">
        <v>18</v>
      </c>
      <c r="AA31" s="106"/>
      <c r="AB31" s="106">
        <v>13</v>
      </c>
      <c r="AC31" s="106">
        <v>11</v>
      </c>
      <c r="AD31" s="160">
        <f t="shared" ref="AD31:AD43" si="6">SUM(Z31:AC31)</f>
        <v>42</v>
      </c>
      <c r="AE31" s="159" t="s">
        <v>9</v>
      </c>
      <c r="AF31" s="106">
        <v>84</v>
      </c>
      <c r="AG31" s="160" t="s">
        <v>8</v>
      </c>
      <c r="AH31" s="162" t="s">
        <v>42</v>
      </c>
      <c r="AI31" s="9"/>
    </row>
    <row r="32" spans="1:78" ht="15.6" x14ac:dyDescent="0.25">
      <c r="F32" s="143"/>
      <c r="G32" s="143"/>
      <c r="H32" s="143"/>
      <c r="K32" s="2" t="s">
        <v>56</v>
      </c>
      <c r="L32" s="2" t="s">
        <v>49</v>
      </c>
      <c r="M32" s="144">
        <v>2</v>
      </c>
      <c r="N32" s="2" t="s">
        <v>55</v>
      </c>
      <c r="Q32" s="153">
        <v>1997</v>
      </c>
      <c r="R32" s="9" t="s">
        <v>54</v>
      </c>
      <c r="S32" s="9"/>
      <c r="T32" s="9"/>
      <c r="U32" s="9" t="s">
        <v>53</v>
      </c>
      <c r="V32" s="154">
        <v>17.3</v>
      </c>
      <c r="W32" s="161" t="s">
        <v>52</v>
      </c>
      <c r="Z32" s="159">
        <v>15</v>
      </c>
      <c r="AA32" s="106"/>
      <c r="AB32" s="106">
        <v>19</v>
      </c>
      <c r="AC32" s="106">
        <v>5</v>
      </c>
      <c r="AD32" s="160">
        <f t="shared" si="6"/>
        <v>39</v>
      </c>
      <c r="AE32" s="159"/>
      <c r="AF32" s="106">
        <v>84</v>
      </c>
      <c r="AG32" s="160" t="s">
        <v>35</v>
      </c>
      <c r="AH32" s="162" t="s">
        <v>51</v>
      </c>
      <c r="AI32" s="9"/>
    </row>
    <row r="33" spans="1:35" ht="15.6" x14ac:dyDescent="0.25">
      <c r="F33" s="143"/>
      <c r="G33" s="143"/>
      <c r="H33" s="143"/>
      <c r="K33" s="2" t="s">
        <v>50</v>
      </c>
      <c r="L33" s="2" t="s">
        <v>49</v>
      </c>
      <c r="M33" s="144">
        <v>1</v>
      </c>
      <c r="N33" s="2" t="s">
        <v>38</v>
      </c>
      <c r="Q33" s="153">
        <v>1998</v>
      </c>
      <c r="R33" s="9" t="s">
        <v>48</v>
      </c>
      <c r="S33" s="9"/>
      <c r="T33" s="9"/>
      <c r="U33" s="9" t="s">
        <v>47</v>
      </c>
      <c r="V33" s="154">
        <v>11</v>
      </c>
      <c r="W33" s="161" t="s">
        <v>43</v>
      </c>
      <c r="Z33" s="159">
        <v>13</v>
      </c>
      <c r="AA33" s="106"/>
      <c r="AB33" s="106">
        <v>17</v>
      </c>
      <c r="AC33" s="106">
        <v>8</v>
      </c>
      <c r="AD33" s="160">
        <f t="shared" si="6"/>
        <v>38</v>
      </c>
      <c r="AE33" s="159"/>
      <c r="AF33" s="106">
        <v>78</v>
      </c>
      <c r="AG33" s="160"/>
      <c r="AH33" s="162" t="s">
        <v>46</v>
      </c>
      <c r="AI33" s="9"/>
    </row>
    <row r="34" spans="1:35" ht="15.6" x14ac:dyDescent="0.25">
      <c r="F34" s="143"/>
      <c r="G34" s="143"/>
      <c r="H34" s="143"/>
      <c r="Q34" s="153">
        <v>1999</v>
      </c>
      <c r="R34" s="9" t="s">
        <v>45</v>
      </c>
      <c r="S34" s="9"/>
      <c r="T34" s="9"/>
      <c r="U34" s="9" t="s">
        <v>44</v>
      </c>
      <c r="V34" s="154">
        <v>15</v>
      </c>
      <c r="W34" s="161" t="s">
        <v>43</v>
      </c>
      <c r="Z34" s="159">
        <v>17</v>
      </c>
      <c r="AA34" s="106"/>
      <c r="AB34" s="106">
        <v>7</v>
      </c>
      <c r="AC34" s="106">
        <v>19</v>
      </c>
      <c r="AD34" s="160">
        <f t="shared" si="6"/>
        <v>43</v>
      </c>
      <c r="AE34" s="159" t="s">
        <v>9</v>
      </c>
      <c r="AF34" s="106">
        <v>77</v>
      </c>
      <c r="AG34" s="160" t="s">
        <v>8</v>
      </c>
      <c r="AH34" s="162" t="s">
        <v>42</v>
      </c>
      <c r="AI34" s="9"/>
    </row>
    <row r="35" spans="1:35" ht="15.6" x14ac:dyDescent="0.25">
      <c r="A35" s="4" t="s">
        <v>41</v>
      </c>
      <c r="B35" s="4"/>
      <c r="C35" s="4"/>
      <c r="D35" s="4"/>
      <c r="K35" s="2" t="s">
        <v>40</v>
      </c>
      <c r="L35" s="2" t="s">
        <v>39</v>
      </c>
      <c r="M35" s="144">
        <v>1</v>
      </c>
      <c r="N35" s="152" t="s">
        <v>38</v>
      </c>
      <c r="Q35" s="153">
        <v>2000</v>
      </c>
      <c r="R35" s="9" t="s">
        <v>37</v>
      </c>
      <c r="S35" s="9"/>
      <c r="T35" s="9"/>
      <c r="U35" s="9" t="s">
        <v>36</v>
      </c>
      <c r="V35" s="154">
        <v>19</v>
      </c>
      <c r="W35" s="161" t="s">
        <v>21</v>
      </c>
      <c r="Z35" s="159">
        <v>11</v>
      </c>
      <c r="AA35" s="106"/>
      <c r="AB35" s="106">
        <v>13</v>
      </c>
      <c r="AC35" s="106">
        <v>8</v>
      </c>
      <c r="AD35" s="160">
        <f t="shared" si="6"/>
        <v>32</v>
      </c>
      <c r="AE35" s="159"/>
      <c r="AF35" s="106">
        <v>77</v>
      </c>
      <c r="AG35" s="160" t="s">
        <v>35</v>
      </c>
      <c r="AH35" s="162" t="s">
        <v>34</v>
      </c>
      <c r="AI35" s="9"/>
    </row>
    <row r="36" spans="1:35" ht="15.6" x14ac:dyDescent="0.25">
      <c r="A36" s="2" t="s">
        <v>33</v>
      </c>
      <c r="D36" s="2" t="s">
        <v>32</v>
      </c>
      <c r="E36" s="152"/>
      <c r="F36" s="132">
        <v>2</v>
      </c>
      <c r="G36" s="17" t="s">
        <v>31</v>
      </c>
      <c r="H36" s="17"/>
      <c r="K36" s="2" t="s">
        <v>30</v>
      </c>
      <c r="L36" s="2" t="s">
        <v>29</v>
      </c>
      <c r="Q36" s="153">
        <v>2001</v>
      </c>
      <c r="R36" s="9" t="s">
        <v>28</v>
      </c>
      <c r="S36" s="9"/>
      <c r="T36" s="9"/>
      <c r="U36" s="9" t="s">
        <v>27</v>
      </c>
      <c r="V36" s="154">
        <v>23</v>
      </c>
      <c r="W36" s="161" t="s">
        <v>26</v>
      </c>
      <c r="Z36" s="159">
        <v>14</v>
      </c>
      <c r="AA36" s="106"/>
      <c r="AB36" s="106">
        <v>11</v>
      </c>
      <c r="AC36" s="106">
        <v>11</v>
      </c>
      <c r="AD36" s="160">
        <f t="shared" si="6"/>
        <v>36</v>
      </c>
      <c r="AE36" s="159"/>
      <c r="AF36" s="106">
        <v>74</v>
      </c>
      <c r="AG36" s="160"/>
      <c r="AH36" s="163" t="s">
        <v>25</v>
      </c>
      <c r="AI36" s="9"/>
    </row>
    <row r="37" spans="1:35" ht="15.6" x14ac:dyDescent="0.25">
      <c r="A37" s="2" t="s">
        <v>24</v>
      </c>
      <c r="H37" s="152"/>
      <c r="Q37" s="164">
        <v>2002</v>
      </c>
      <c r="R37" s="165" t="s">
        <v>23</v>
      </c>
      <c r="S37" s="9"/>
      <c r="T37" s="9"/>
      <c r="U37" s="165" t="s">
        <v>22</v>
      </c>
      <c r="V37" s="154">
        <v>9.3000000000000007</v>
      </c>
      <c r="W37" s="166" t="s">
        <v>21</v>
      </c>
      <c r="Z37" s="159">
        <v>17</v>
      </c>
      <c r="AA37" s="106"/>
      <c r="AB37" s="106">
        <v>9</v>
      </c>
      <c r="AC37" s="106">
        <v>17</v>
      </c>
      <c r="AD37" s="160">
        <f t="shared" si="6"/>
        <v>43</v>
      </c>
      <c r="AE37" s="159"/>
      <c r="AF37" s="106">
        <v>73</v>
      </c>
      <c r="AG37" s="160"/>
      <c r="AH37" s="162" t="s">
        <v>20</v>
      </c>
      <c r="AI37" s="9"/>
    </row>
    <row r="38" spans="1:35" ht="15.6" x14ac:dyDescent="0.25">
      <c r="Q38" s="145">
        <v>2003</v>
      </c>
      <c r="R38" s="32" t="s">
        <v>19</v>
      </c>
      <c r="S38" s="9"/>
      <c r="T38" s="9"/>
      <c r="U38" s="32" t="s">
        <v>18</v>
      </c>
      <c r="V38" s="167">
        <v>14.7</v>
      </c>
      <c r="W38" s="146" t="s">
        <v>17</v>
      </c>
      <c r="Z38" s="159">
        <v>10</v>
      </c>
      <c r="AA38" s="106"/>
      <c r="AB38" s="106">
        <v>15</v>
      </c>
      <c r="AC38" s="106">
        <v>14</v>
      </c>
      <c r="AD38" s="160">
        <f t="shared" si="6"/>
        <v>39</v>
      </c>
      <c r="AE38" s="159" t="s">
        <v>16</v>
      </c>
      <c r="AF38" s="106">
        <v>72</v>
      </c>
      <c r="AG38" s="160" t="s">
        <v>8</v>
      </c>
      <c r="AH38" s="162" t="s">
        <v>15</v>
      </c>
      <c r="AI38" s="9"/>
    </row>
    <row r="39" spans="1:35" ht="16.2" thickBot="1" x14ac:dyDescent="0.3">
      <c r="A39" s="4" t="s">
        <v>14</v>
      </c>
      <c r="B39" s="4"/>
      <c r="C39" s="4"/>
      <c r="D39" s="143" t="s">
        <v>13</v>
      </c>
      <c r="E39" s="143"/>
      <c r="F39" s="132">
        <v>1</v>
      </c>
      <c r="G39" s="17" t="s">
        <v>12</v>
      </c>
      <c r="H39" s="17"/>
      <c r="I39" s="17"/>
      <c r="J39" s="17"/>
      <c r="Q39" s="123"/>
      <c r="R39" s="126"/>
      <c r="S39" s="126"/>
      <c r="T39" s="126"/>
      <c r="U39" s="168"/>
      <c r="V39" s="126"/>
      <c r="W39" s="128"/>
      <c r="Z39" s="159">
        <v>20</v>
      </c>
      <c r="AA39" s="106"/>
      <c r="AB39" s="106">
        <v>9</v>
      </c>
      <c r="AC39" s="106">
        <v>10</v>
      </c>
      <c r="AD39" s="160">
        <f t="shared" si="6"/>
        <v>39</v>
      </c>
      <c r="AE39" s="159" t="s">
        <v>11</v>
      </c>
      <c r="AF39" s="106">
        <v>72</v>
      </c>
      <c r="AG39" s="160" t="s">
        <v>8</v>
      </c>
      <c r="AH39" s="162" t="s">
        <v>10</v>
      </c>
      <c r="AI39" s="9"/>
    </row>
    <row r="40" spans="1:35" ht="15.6" x14ac:dyDescent="0.25">
      <c r="U40" s="17"/>
      <c r="Z40" s="159">
        <v>12</v>
      </c>
      <c r="AA40" s="106"/>
      <c r="AB40" s="106">
        <v>9</v>
      </c>
      <c r="AC40" s="106">
        <v>16</v>
      </c>
      <c r="AD40" s="160">
        <f t="shared" si="6"/>
        <v>37</v>
      </c>
      <c r="AE40" s="159" t="s">
        <v>9</v>
      </c>
      <c r="AF40" s="106">
        <v>72</v>
      </c>
      <c r="AG40" s="160" t="s">
        <v>8</v>
      </c>
      <c r="AH40" s="162" t="s">
        <v>7</v>
      </c>
      <c r="AI40" s="9"/>
    </row>
    <row r="41" spans="1:35" ht="15.6" x14ac:dyDescent="0.25">
      <c r="U41" s="17"/>
      <c r="Z41" s="159">
        <v>13</v>
      </c>
      <c r="AA41" s="106"/>
      <c r="AB41" s="106">
        <v>10</v>
      </c>
      <c r="AC41" s="106">
        <v>8</v>
      </c>
      <c r="AD41" s="160">
        <f t="shared" si="6"/>
        <v>31</v>
      </c>
      <c r="AE41" s="159"/>
      <c r="AF41" s="106">
        <v>72</v>
      </c>
      <c r="AG41" s="160" t="s">
        <v>6</v>
      </c>
      <c r="AH41" s="162" t="s">
        <v>5</v>
      </c>
      <c r="AI41" s="9"/>
    </row>
    <row r="42" spans="1:35" ht="15.6" x14ac:dyDescent="0.25">
      <c r="Z42" s="159">
        <v>6</v>
      </c>
      <c r="AA42" s="106"/>
      <c r="AB42" s="106">
        <v>17</v>
      </c>
      <c r="AC42" s="106">
        <v>6</v>
      </c>
      <c r="AD42" s="160">
        <f t="shared" si="6"/>
        <v>29</v>
      </c>
      <c r="AE42" s="159"/>
      <c r="AF42" s="106">
        <v>68</v>
      </c>
      <c r="AG42" s="160"/>
      <c r="AH42" s="162" t="s">
        <v>4</v>
      </c>
      <c r="AI42" s="9"/>
    </row>
    <row r="43" spans="1:35" ht="15.6" x14ac:dyDescent="0.25">
      <c r="Z43" s="159"/>
      <c r="AA43" s="106"/>
      <c r="AB43" s="106">
        <v>8</v>
      </c>
      <c r="AC43" s="106">
        <v>16</v>
      </c>
      <c r="AD43" s="160">
        <f t="shared" si="6"/>
        <v>24</v>
      </c>
      <c r="AE43" s="159"/>
      <c r="AF43" s="106">
        <v>47</v>
      </c>
      <c r="AG43" s="160"/>
      <c r="AH43" s="162" t="s">
        <v>3</v>
      </c>
      <c r="AI43" s="9"/>
    </row>
    <row r="44" spans="1:35" ht="13.8" thickBot="1" x14ac:dyDescent="0.3">
      <c r="Z44" s="169"/>
      <c r="AA44" s="170"/>
      <c r="AB44" s="170"/>
      <c r="AC44" s="170"/>
      <c r="AD44" s="171"/>
      <c r="AE44" s="169"/>
      <c r="AF44" s="170"/>
      <c r="AG44" s="171"/>
    </row>
    <row r="45" spans="1:35" x14ac:dyDescent="0.25">
      <c r="Z45" s="172"/>
      <c r="AA45" s="15"/>
      <c r="AB45" s="15"/>
      <c r="AC45" s="15"/>
      <c r="AD45" s="15"/>
      <c r="AE45" s="15"/>
      <c r="AF45" s="15"/>
      <c r="AG45" s="155"/>
      <c r="AH45" s="17"/>
    </row>
    <row r="46" spans="1:35" x14ac:dyDescent="0.25">
      <c r="Z46" s="145" t="s">
        <v>2</v>
      </c>
      <c r="AA46" s="32"/>
      <c r="AB46" s="32"/>
      <c r="AC46" s="32"/>
      <c r="AD46" s="32"/>
      <c r="AE46" s="9"/>
      <c r="AF46" s="9"/>
      <c r="AG46" s="161"/>
    </row>
    <row r="47" spans="1:35" x14ac:dyDescent="0.25">
      <c r="Z47" s="145" t="s">
        <v>1</v>
      </c>
      <c r="AA47" s="32"/>
      <c r="AB47" s="32"/>
      <c r="AC47" s="32"/>
      <c r="AD47" s="32"/>
      <c r="AE47" s="9"/>
      <c r="AF47" s="9"/>
      <c r="AG47" s="161"/>
    </row>
    <row r="48" spans="1:35" x14ac:dyDescent="0.25">
      <c r="Z48" s="145" t="s">
        <v>0</v>
      </c>
      <c r="AA48" s="32"/>
      <c r="AB48" s="32"/>
      <c r="AC48" s="32"/>
      <c r="AD48" s="32"/>
      <c r="AE48" s="9"/>
      <c r="AF48" s="9"/>
      <c r="AG48" s="161"/>
    </row>
    <row r="49" spans="26:33" ht="13.8" thickBot="1" x14ac:dyDescent="0.3">
      <c r="Z49" s="123"/>
      <c r="AA49" s="126"/>
      <c r="AB49" s="126"/>
      <c r="AC49" s="126"/>
      <c r="AD49" s="126"/>
      <c r="AE49" s="126"/>
      <c r="AF49" s="126"/>
      <c r="AG49" s="128"/>
    </row>
  </sheetData>
  <mergeCells count="2">
    <mergeCell ref="J7:K7"/>
    <mergeCell ref="A5:I5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2015-07-31T15:54:29Z</dcterms:created>
  <dcterms:modified xsi:type="dcterms:W3CDTF">2016-07-06T22:12:33Z</dcterms:modified>
</cp:coreProperties>
</file>